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D112" i="62" l="1"/>
  <c r="C112" i="62"/>
  <c r="D102" i="62"/>
  <c r="C102" i="62"/>
  <c r="D47" i="62"/>
  <c r="C47" i="62"/>
  <c r="D95" i="62"/>
  <c r="C95" i="62"/>
  <c r="D92" i="62"/>
  <c r="C92" i="62"/>
  <c r="C94" i="62"/>
  <c r="C93" i="62"/>
  <c r="D60" i="62"/>
  <c r="C60" i="62"/>
  <c r="C46" i="62"/>
  <c r="C131" i="59" l="1"/>
  <c r="C100" i="59" l="1"/>
  <c r="D127" i="59" l="1"/>
  <c r="D126" i="59"/>
  <c r="D125" i="59"/>
  <c r="D123" i="59"/>
  <c r="D122" i="59"/>
  <c r="D121" i="59"/>
  <c r="D120" i="59"/>
  <c r="D119" i="59"/>
  <c r="D118" i="59"/>
  <c r="D117" i="59"/>
  <c r="D116" i="59"/>
  <c r="D115" i="59"/>
  <c r="C209" i="60" l="1"/>
  <c r="C207" i="60"/>
  <c r="D15" i="62" l="1"/>
  <c r="C15" i="62"/>
  <c r="C45" i="59"/>
  <c r="C36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D48" i="62" s="1"/>
  <c r="C59" i="62"/>
  <c r="C48" i="62" s="1"/>
  <c r="D56" i="62"/>
  <c r="C56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C73" i="60"/>
  <c r="C151" i="59" l="1"/>
  <c r="C139" i="59"/>
  <c r="G124" i="59"/>
  <c r="F124" i="59"/>
  <c r="E124" i="59"/>
  <c r="D124" i="59"/>
  <c r="C124" i="59"/>
  <c r="G114" i="59"/>
  <c r="F114" i="59"/>
  <c r="E114" i="59"/>
  <c r="D114" i="59"/>
  <c r="C114" i="59"/>
  <c r="C107" i="59"/>
  <c r="C94" i="59"/>
  <c r="E84" i="59"/>
  <c r="D84" i="59"/>
  <c r="C84" i="59"/>
  <c r="E78" i="59"/>
  <c r="D78" i="59"/>
  <c r="C78" i="59"/>
  <c r="E66" i="59"/>
  <c r="D66" i="59"/>
  <c r="C66" i="59"/>
  <c r="E58" i="59"/>
  <c r="D58" i="59"/>
  <c r="C58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  <c r="C101" i="62" l="1"/>
  <c r="D101" i="62"/>
</calcChain>
</file>

<file path=xl/sharedStrings.xml><?xml version="1.0" encoding="utf-8"?>
<sst xmlns="http://schemas.openxmlformats.org/spreadsheetml/2006/main" count="931" uniqueCount="657">
  <si>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</si>
  <si>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</si>
  <si>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</si>
  <si>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</si>
  <si>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</si>
  <si>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</si>
  <si>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</si>
  <si>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</si>
  <si>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</si>
  <si>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</si>
  <si>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</si>
  <si>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</si>
  <si>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</si>
  <si>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</si>
  <si>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</si>
  <si>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</si>
  <si>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</si>
  <si>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</si>
  <si>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</si>
  <si>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</si>
  <si>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</si>
  <si>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</si>
  <si>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</si>
  <si>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</si>
  <si>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</si>
  <si>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</si>
  <si>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</si>
  <si>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</si>
  <si>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</si>
  <si>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</si>
  <si>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</si>
  <si>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</si>
  <si>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</si>
  <si>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</si>
  <si>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</si>
  <si>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</si>
  <si>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</si>
  <si>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</si>
  <si>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</si>
  <si>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</si>
  <si>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</si>
  <si>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</si>
  <si>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</si>
  <si>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</si>
  <si>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</si>
  <si>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</si>
  <si>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</si>
  <si>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</si>
  <si>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</si>
  <si>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</si>
  <si>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</si>
  <si>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</si>
  <si>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</si>
  <si>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</si>
  <si>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</si>
  <si>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</si>
  <si>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</si>
  <si>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</si>
  <si>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</si>
  <si>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</si>
  <si>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</si>
  <si>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</si>
  <si>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</si>
  <si>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</si>
  <si>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</si>
  <si>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</si>
  <si>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</si>
  <si>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</si>
  <si>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</si>
  <si>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</si>
  <si>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</si>
  <si>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</si>
  <si>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</si>
  <si>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</si>
  <si>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</si>
  <si>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</si>
  <si>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</si>
  <si>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</si>
  <si>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</si>
  <si>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</si>
  <si>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</si>
  <si>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</si>
  <si>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</si>
  <si>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</si>
  <si>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</si>
  <si>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</si>
  <si>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</si>
  <si>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</si>
  <si>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</si>
  <si>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</si>
  <si>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</si>
  <si>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</si>
  <si>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</si>
  <si>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</si>
  <si>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</si>
  <si>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</si>
  <si>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</si>
  <si>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</si>
  <si>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</si>
  <si>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</si>
  <si>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</si>
  <si>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</si>
  <si>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</si>
  <si>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</si>
  <si>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</si>
  <si>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</si>
  <si>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</si>
  <si>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</si>
  <si>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</si>
  <si>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</si>
  <si>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</si>
  <si>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</si>
  <si>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</si>
  <si>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</si>
  <si>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</si>
  <si>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</si>
  <si>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</si>
  <si>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</si>
  <si>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</si>
  <si>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</si>
  <si>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</si>
  <si>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</si>
  <si>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</si>
  <si>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</si>
  <si>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</si>
  <si>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</si>
  <si>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</si>
  <si>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</si>
  <si>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</si>
  <si>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</si>
  <si>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</si>
  <si>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</si>
  <si>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</si>
  <si>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</si>
  <si>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</si>
  <si>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</si>
  <si>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</si>
  <si>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</si>
  <si>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</si>
  <si>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</si>
  <si>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</si>
  <si>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</si>
  <si>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</si>
  <si>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</si>
  <si>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</si>
  <si>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</si>
  <si>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</si>
  <si>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</si>
  <si>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</si>
  <si>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</si>
  <si>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</si>
  <si>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</si>
  <si>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</si>
  <si>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</si>
  <si>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</si>
  <si>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</si>
  <si>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</si>
  <si>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</si>
  <si>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</si>
  <si>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</si>
  <si>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</si>
  <si>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</si>
  <si>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</si>
  <si>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</si>
  <si>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</si>
  <si>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</si>
  <si>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</si>
  <si>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</si>
  <si>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</si>
  <si>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</si>
  <si>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</si>
  <si>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</si>
  <si>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</si>
  <si>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</si>
  <si>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</si>
  <si>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</si>
  <si>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</si>
  <si>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</si>
  <si>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</si>
  <si>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</si>
  <si>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</si>
  <si>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</si>
  <si>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</si>
  <si>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</si>
  <si>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</si>
  <si>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</si>
  <si>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</si>
  <si>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</si>
  <si>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</si>
  <si>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</si>
  <si>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</si>
  <si>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</si>
  <si>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</si>
  <si>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</si>
  <si>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</si>
  <si>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</si>
  <si>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</si>
  <si>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</si>
  <si>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</si>
  <si>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</si>
  <si>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</si>
  <si>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</si>
  <si>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</si>
  <si>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</si>
  <si>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</si>
  <si>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</si>
  <si>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</si>
  <si>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</si>
  <si>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</si>
  <si>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</si>
  <si>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</si>
  <si>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</si>
  <si>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</si>
  <si>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</si>
  <si>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</si>
  <si>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</si>
  <si>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</si>
  <si>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</si>
  <si>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</si>
  <si>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</si>
  <si>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</si>
  <si>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</si>
  <si>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</si>
  <si>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</si>
  <si>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</si>
  <si>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</si>
  <si>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</si>
  <si>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</si>
  <si>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</si>
  <si>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</si>
  <si>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</si>
  <si>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</si>
  <si>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</si>
  <si>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</si>
  <si>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</si>
  <si>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</si>
  <si>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</si>
  <si>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</si>
  <si>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</si>
  <si>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</si>
  <si>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</si>
  <si>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</si>
  <si>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</si>
  <si>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</si>
  <si>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</si>
  <si>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</si>
  <si>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</si>
  <si>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</si>
  <si>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</si>
  <si>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</si>
  <si>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</si>
  <si>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</si>
  <si>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</si>
  <si>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</si>
  <si>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</si>
  <si>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</si>
  <si>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</si>
  <si>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</si>
  <si>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</si>
  <si>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</si>
  <si>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</si>
  <si>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</si>
  <si>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</si>
  <si>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</si>
  <si>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</si>
  <si>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</si>
  <si>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</si>
  <si>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</si>
  <si>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</si>
  <si>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</si>
  <si>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</si>
  <si>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</si>
  <si>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</si>
  <si>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</si>
  <si>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</si>
  <si>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</si>
  <si>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</si>
  <si>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</si>
  <si>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</si>
  <si>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</si>
  <si>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</si>
  <si>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</si>
  <si>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</si>
  <si>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</si>
  <si>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</si>
  <si>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</si>
  <si>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</si>
  <si>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</si>
  <si>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</si>
  <si>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</si>
  <si>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</si>
  <si>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</si>
  <si>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</si>
  <si>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</si>
  <si>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</si>
  <si>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</si>
  <si>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</si>
  <si>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</si>
  <si>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</si>
  <si>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</si>
  <si>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</si>
  <si>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</si>
  <si>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</si>
  <si>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</si>
  <si>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</si>
  <si>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</si>
  <si>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</si>
  <si>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</si>
  <si>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</si>
  <si>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</si>
  <si>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</si>
  <si>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</si>
  <si>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</si>
  <si>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</si>
  <si>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</si>
  <si>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</si>
  <si>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</si>
  <si>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</si>
  <si>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</si>
  <si>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</si>
  <si>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</si>
  <si>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</si>
  <si>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</si>
  <si>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</si>
  <si>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</si>
  <si>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</si>
  <si>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</si>
  <si>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</si>
  <si>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</si>
  <si>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</si>
  <si>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</si>
  <si>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</si>
  <si>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</si>
  <si>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</si>
  <si>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</si>
  <si>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</si>
  <si>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</si>
  <si>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</si>
  <si>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</si>
  <si>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</si>
  <si>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</si>
  <si>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</si>
  <si>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</si>
  <si>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</si>
  <si>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</si>
  <si>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</si>
  <si>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</si>
  <si>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</si>
  <si>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</si>
  <si>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</si>
  <si>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</si>
  <si>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</si>
  <si>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</si>
  <si>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</si>
  <si>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</si>
  <si>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</si>
  <si>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</si>
  <si>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</si>
  <si>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</si>
  <si>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</si>
  <si>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</si>
  <si>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</si>
  <si>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</si>
  <si>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</si>
  <si>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</si>
  <si>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</si>
  <si>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</si>
  <si>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</si>
  <si>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</si>
  <si>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</si>
  <si>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</si>
  <si>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</si>
  <si>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</si>
  <si>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</si>
  <si>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</si>
  <si>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</si>
  <si>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</si>
  <si>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</si>
  <si>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</si>
  <si>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</si>
  <si>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</si>
  <si>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</si>
  <si>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</si>
  <si>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</si>
  <si>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</si>
  <si>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</si>
  <si>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</si>
  <si>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</si>
  <si>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</si>
  <si>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</si>
  <si>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</si>
  <si>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</si>
  <si>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</si>
  <si>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</si>
  <si>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</si>
  <si>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</si>
  <si>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</si>
  <si>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</si>
  <si>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</si>
  <si>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</si>
  <si>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</si>
  <si>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</si>
  <si>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</si>
  <si>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</si>
  <si>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</si>
  <si>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</si>
  <si>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</si>
  <si>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</si>
  <si>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</si>
  <si>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</si>
  <si>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</si>
  <si>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</si>
  <si>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</si>
  <si>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</si>
  <si>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</si>
  <si>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</si>
  <si>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</si>
  <si>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</si>
  <si>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</si>
  <si>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</si>
  <si>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</si>
  <si>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</si>
  <si>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</si>
  <si>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</si>
  <si>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</si>
  <si>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</si>
  <si>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</si>
  <si>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</si>
  <si>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</si>
  <si>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</si>
  <si>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</si>
  <si>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</si>
  <si>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</si>
  <si>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</si>
  <si>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</si>
  <si>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</si>
  <si>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</si>
  <si>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</si>
  <si>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</si>
  <si>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</si>
  <si>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</si>
  <si>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</si>
  <si>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</si>
  <si>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</si>
  <si>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</si>
  <si>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</si>
  <si>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</si>
  <si>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</si>
  <si>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</si>
  <si>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</si>
  <si>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</si>
  <si>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</si>
  <si>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</si>
  <si>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</si>
  <si>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</si>
  <si>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</si>
  <si>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</si>
  <si>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</si>
  <si>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</si>
  <si>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</si>
  <si>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</si>
  <si>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</si>
  <si>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</si>
  <si>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</si>
  <si>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</si>
  <si>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</si>
  <si>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</si>
  <si>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</si>
  <si>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</si>
  <si>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</si>
  <si>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</si>
  <si>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</si>
  <si>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</si>
  <si>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</si>
  <si>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</si>
  <si>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</si>
  <si>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</si>
  <si>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</si>
  <si>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</si>
  <si>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</si>
  <si>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</si>
  <si>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</si>
  <si>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</si>
  <si>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</si>
  <si>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</si>
  <si>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</si>
  <si>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</si>
  <si>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</si>
  <si>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</si>
  <si>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</si>
  <si>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</si>
  <si>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</si>
  <si>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</si>
  <si>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</si>
  <si>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</si>
  <si>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</si>
  <si>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</si>
  <si>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</si>
  <si>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</si>
  <si>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</si>
  <si>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</si>
  <si>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</si>
  <si>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</si>
  <si>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</si>
  <si>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</si>
  <si>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</si>
  <si>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</si>
  <si>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</si>
  <si>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</si>
  <si>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</si>
  <si>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</si>
  <si>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</si>
  <si>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</si>
  <si>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</si>
  <si>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</si>
  <si>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</si>
  <si>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</si>
  <si>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</si>
  <si>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</si>
  <si>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</si>
  <si>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</si>
  <si>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</si>
  <si>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</si>
  <si>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</si>
  <si>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</si>
  <si>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</si>
  <si>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</si>
  <si>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</si>
  <si>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</si>
  <si>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</si>
  <si>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</si>
  <si>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</si>
  <si>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</si>
  <si>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</si>
  <si>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</si>
  <si>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</si>
  <si>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</si>
  <si>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</si>
  <si>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</si>
  <si>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</si>
  <si>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</si>
  <si>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</si>
  <si>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</si>
  <si>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</si>
  <si>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</si>
  <si>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</si>
  <si>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</si>
  <si>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</si>
  <si>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</si>
  <si>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</si>
  <si>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</si>
  <si>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</si>
  <si>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</si>
  <si>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</si>
  <si>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</si>
  <si>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</si>
  <si>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</si>
  <si>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</si>
  <si>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</si>
  <si>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</si>
  <si>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</si>
  <si>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</si>
  <si>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</si>
  <si>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</si>
  <si>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</si>
  <si>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</si>
  <si>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</si>
  <si>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</si>
  <si>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</si>
  <si>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</si>
  <si>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</si>
  <si>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</si>
  <si>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</si>
  <si>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</si>
  <si>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</si>
  <si>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</si>
  <si>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</si>
  <si>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</si>
  <si>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</si>
  <si>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</si>
  <si>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</si>
  <si>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</si>
  <si>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</si>
  <si>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</si>
  <si>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</si>
  <si>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</si>
  <si>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</si>
  <si>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</si>
  <si>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</si>
  <si>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</si>
  <si>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</si>
  <si>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</si>
  <si>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</si>
  <si>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</si>
  <si>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</si>
  <si>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</si>
  <si>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</si>
  <si>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</si>
  <si>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</si>
  <si>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</si>
  <si>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</si>
  <si>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</si>
  <si>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</si>
  <si>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</si>
  <si>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</si>
  <si>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</si>
  <si>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</si>
  <si>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</si>
  <si>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</si>
  <si>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</si>
  <si>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</si>
  <si>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</si>
  <si>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</si>
  <si>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</si>
  <si>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</si>
  <si>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</si>
  <si>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</si>
  <si>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</si>
  <si>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</si>
  <si>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</si>
  <si>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</si>
  <si>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</si>
  <si>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</si>
  <si>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</si>
  <si>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MUNICIPAL DE AGUA POTABLE Y ALCANTARILLADO DE CORTAZAR, GTO.</t>
  </si>
  <si>
    <t>CORRESPONDIENTE DEL 1 DE ENERO AL 31 DE MARZO DEL 2021</t>
  </si>
  <si>
    <t>Banco dependencias y otros</t>
  </si>
  <si>
    <t>Deposito de fondos de terceros en garantia</t>
  </si>
  <si>
    <t>Ingreos por recuperar a corto plazo</t>
  </si>
  <si>
    <t>Ingresos por clasificar</t>
  </si>
  <si>
    <t>Adquisicion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</si>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</sst>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2" fillId="0" borderId="0" xfId="9" applyNumberFormat="1" applyFont="1"/>
    <xf numFmtId="0" fontId="17" fillId="6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0" fontId="12" fillId="0" borderId="0" xfId="9" quotePrefix="1" applyFont="1" applyAlignment="1">
      <alignment horizontal="left" inden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D25" sqref="D25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624</v>
      </c>
      <c r="B1" s="139"/>
      <c r="C1" s="19"/>
      <c r="D1" s="16" t="s">
        <v>612</v>
      </c>
      <c r="E1" s="17">
        <v>2021</v>
      </c>
    </row>
    <row r="2" spans="1:5" ht="18.95" customHeight="1" x14ac:dyDescent="0.2">
      <c r="A2" s="140" t="s">
        <v>611</v>
      </c>
      <c r="B2" s="140"/>
      <c r="C2" s="38"/>
      <c r="D2" s="16" t="s">
        <v>613</v>
      </c>
      <c r="E2" s="19" t="s">
        <v>615</v>
      </c>
    </row>
    <row r="3" spans="1:5" ht="18.95" customHeight="1" x14ac:dyDescent="0.2">
      <c r="A3" s="141" t="s">
        <v>625</v>
      </c>
      <c r="B3" s="141"/>
      <c r="C3" s="19"/>
      <c r="D3" s="16" t="s">
        <v>614</v>
      </c>
      <c r="E3" s="17">
        <v>1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594</v>
      </c>
    </row>
    <row r="13" spans="1:5" x14ac:dyDescent="0.2">
      <c r="A13" s="47" t="s">
        <v>7</v>
      </c>
      <c r="B13" s="48" t="s">
        <v>595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596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580</v>
      </c>
      <c r="B23" s="105" t="s">
        <v>307</v>
      </c>
    </row>
    <row r="24" spans="1:2" x14ac:dyDescent="0.2">
      <c r="A24" s="104" t="s">
        <v>581</v>
      </c>
      <c r="B24" s="105" t="s">
        <v>582</v>
      </c>
    </row>
    <row r="25" spans="1:2" s="103" customFormat="1" x14ac:dyDescent="0.2">
      <c r="A25" s="104" t="s">
        <v>583</v>
      </c>
      <c r="B25" s="105" t="s">
        <v>344</v>
      </c>
    </row>
    <row r="26" spans="1:2" x14ac:dyDescent="0.2">
      <c r="A26" s="104" t="s">
        <v>584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23" sqref="A23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624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625</v>
      </c>
      <c r="B3" s="149"/>
      <c r="C3" s="150"/>
    </row>
    <row r="4" spans="1:3" s="42" customFormat="1" ht="18" customHeight="1" x14ac:dyDescent="0.2">
      <c r="A4" s="151" t="s">
        <v>622</v>
      </c>
      <c r="B4" s="152"/>
      <c r="C4" s="153"/>
    </row>
    <row r="5" spans="1:3" s="40" customFormat="1" x14ac:dyDescent="0.2">
      <c r="A5" s="60" t="s">
        <v>528</v>
      </c>
      <c r="B5" s="60"/>
      <c r="C5" s="61">
        <v>16028807.42</v>
      </c>
    </row>
    <row r="6" spans="1:3" x14ac:dyDescent="0.2">
      <c r="A6" s="62"/>
      <c r="B6" s="63"/>
      <c r="C6" s="64"/>
    </row>
    <row r="7" spans="1:3" x14ac:dyDescent="0.2">
      <c r="A7" s="73" t="s">
        <v>529</v>
      </c>
      <c r="B7" s="73"/>
      <c r="C7" s="65">
        <f>SUM(C8:C13)</f>
        <v>0</v>
      </c>
    </row>
    <row r="8" spans="1:3" x14ac:dyDescent="0.2">
      <c r="A8" s="82" t="s">
        <v>530</v>
      </c>
      <c r="B8" s="81" t="s">
        <v>345</v>
      </c>
      <c r="C8" s="66">
        <v>0</v>
      </c>
    </row>
    <row r="9" spans="1:3" x14ac:dyDescent="0.2">
      <c r="A9" s="67" t="s">
        <v>531</v>
      </c>
      <c r="B9" s="68" t="s">
        <v>540</v>
      </c>
      <c r="C9" s="66">
        <v>0</v>
      </c>
    </row>
    <row r="10" spans="1:3" x14ac:dyDescent="0.2">
      <c r="A10" s="67" t="s">
        <v>532</v>
      </c>
      <c r="B10" s="68" t="s">
        <v>353</v>
      </c>
      <c r="C10" s="66">
        <v>0</v>
      </c>
    </row>
    <row r="11" spans="1:3" x14ac:dyDescent="0.2">
      <c r="A11" s="67" t="s">
        <v>533</v>
      </c>
      <c r="B11" s="68" t="s">
        <v>354</v>
      </c>
      <c r="C11" s="66">
        <v>0</v>
      </c>
    </row>
    <row r="12" spans="1:3" x14ac:dyDescent="0.2">
      <c r="A12" s="67" t="s">
        <v>534</v>
      </c>
      <c r="B12" s="68" t="s">
        <v>355</v>
      </c>
      <c r="C12" s="66">
        <v>0</v>
      </c>
    </row>
    <row r="13" spans="1:3" x14ac:dyDescent="0.2">
      <c r="A13" s="69" t="s">
        <v>535</v>
      </c>
      <c r="B13" s="70" t="s">
        <v>536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539</v>
      </c>
      <c r="C16" s="66">
        <v>0</v>
      </c>
    </row>
    <row r="17" spans="1:3" x14ac:dyDescent="0.2">
      <c r="A17" s="75">
        <v>3.2</v>
      </c>
      <c r="B17" s="68" t="s">
        <v>537</v>
      </c>
      <c r="C17" s="66">
        <v>0</v>
      </c>
    </row>
    <row r="18" spans="1:3" x14ac:dyDescent="0.2">
      <c r="A18" s="75">
        <v>3.3</v>
      </c>
      <c r="B18" s="70" t="s">
        <v>538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16028807.42</v>
      </c>
    </row>
    <row r="23" spans="1:3" x14ac:dyDescent="0.2">
      <c r="A23" s="22" t="s">
        <v>656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16" workbookViewId="0">
      <selection activeCell="B42" sqref="B42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624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625</v>
      </c>
      <c r="B3" s="158"/>
      <c r="C3" s="159"/>
    </row>
    <row r="4" spans="1:3" s="44" customFormat="1" x14ac:dyDescent="0.2">
      <c r="A4" s="151" t="s">
        <v>622</v>
      </c>
      <c r="B4" s="152"/>
      <c r="C4" s="153"/>
    </row>
    <row r="5" spans="1:3" x14ac:dyDescent="0.2">
      <c r="A5" s="91" t="s">
        <v>541</v>
      </c>
      <c r="B5" s="60"/>
      <c r="C5" s="84">
        <v>18194294.43</v>
      </c>
    </row>
    <row r="6" spans="1:3" x14ac:dyDescent="0.2">
      <c r="A6" s="85"/>
      <c r="B6" s="63"/>
      <c r="C6" s="86"/>
    </row>
    <row r="7" spans="1:3" x14ac:dyDescent="0.2">
      <c r="A7" s="73" t="s">
        <v>542</v>
      </c>
      <c r="B7" s="87"/>
      <c r="C7" s="65">
        <f>SUM(C8:C28)</f>
        <v>5045385.17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40158.620000000003</v>
      </c>
    </row>
    <row r="11" spans="1:3" x14ac:dyDescent="0.2">
      <c r="A11" s="100">
        <v>2.4</v>
      </c>
      <c r="B11" s="83" t="s">
        <v>241</v>
      </c>
      <c r="C11" s="93">
        <v>7750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24142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543</v>
      </c>
      <c r="B17" s="83" t="s">
        <v>544</v>
      </c>
      <c r="C17" s="93">
        <v>0</v>
      </c>
    </row>
    <row r="18" spans="1:3" x14ac:dyDescent="0.2">
      <c r="A18" s="100" t="s">
        <v>573</v>
      </c>
      <c r="B18" s="83" t="s">
        <v>249</v>
      </c>
      <c r="C18" s="93">
        <v>0</v>
      </c>
    </row>
    <row r="19" spans="1:3" x14ac:dyDescent="0.2">
      <c r="A19" s="100" t="s">
        <v>574</v>
      </c>
      <c r="B19" s="83" t="s">
        <v>545</v>
      </c>
      <c r="C19" s="93">
        <v>4813334.55</v>
      </c>
    </row>
    <row r="20" spans="1:3" x14ac:dyDescent="0.2">
      <c r="A20" s="100" t="s">
        <v>575</v>
      </c>
      <c r="B20" s="83" t="s">
        <v>546</v>
      </c>
      <c r="C20" s="93">
        <v>0</v>
      </c>
    </row>
    <row r="21" spans="1:3" x14ac:dyDescent="0.2">
      <c r="A21" s="100" t="s">
        <v>576</v>
      </c>
      <c r="B21" s="83" t="s">
        <v>547</v>
      </c>
      <c r="C21" s="93">
        <v>0</v>
      </c>
    </row>
    <row r="22" spans="1:3" x14ac:dyDescent="0.2">
      <c r="A22" s="100" t="s">
        <v>548</v>
      </c>
      <c r="B22" s="83" t="s">
        <v>549</v>
      </c>
      <c r="C22" s="93">
        <v>0</v>
      </c>
    </row>
    <row r="23" spans="1:3" x14ac:dyDescent="0.2">
      <c r="A23" s="100" t="s">
        <v>550</v>
      </c>
      <c r="B23" s="83" t="s">
        <v>551</v>
      </c>
      <c r="C23" s="93">
        <v>0</v>
      </c>
    </row>
    <row r="24" spans="1:3" x14ac:dyDescent="0.2">
      <c r="A24" s="100" t="s">
        <v>552</v>
      </c>
      <c r="B24" s="83" t="s">
        <v>553</v>
      </c>
      <c r="C24" s="93">
        <v>0</v>
      </c>
    </row>
    <row r="25" spans="1:3" x14ac:dyDescent="0.2">
      <c r="A25" s="100" t="s">
        <v>554</v>
      </c>
      <c r="B25" s="83" t="s">
        <v>555</v>
      </c>
      <c r="C25" s="93">
        <v>0</v>
      </c>
    </row>
    <row r="26" spans="1:3" x14ac:dyDescent="0.2">
      <c r="A26" s="100" t="s">
        <v>556</v>
      </c>
      <c r="B26" s="83" t="s">
        <v>557</v>
      </c>
      <c r="C26" s="93">
        <v>0</v>
      </c>
    </row>
    <row r="27" spans="1:3" x14ac:dyDescent="0.2">
      <c r="A27" s="100" t="s">
        <v>558</v>
      </c>
      <c r="B27" s="83" t="s">
        <v>559</v>
      </c>
      <c r="C27" s="93">
        <v>0</v>
      </c>
    </row>
    <row r="28" spans="1:3" x14ac:dyDescent="0.2">
      <c r="A28" s="100" t="s">
        <v>560</v>
      </c>
      <c r="B28" s="92" t="s">
        <v>561</v>
      </c>
      <c r="C28" s="93">
        <v>160000</v>
      </c>
    </row>
    <row r="29" spans="1:3" x14ac:dyDescent="0.2">
      <c r="A29" s="101"/>
      <c r="B29" s="94"/>
      <c r="C29" s="95"/>
    </row>
    <row r="30" spans="1:3" x14ac:dyDescent="0.2">
      <c r="A30" s="96" t="s">
        <v>562</v>
      </c>
      <c r="B30" s="97"/>
      <c r="C30" s="98">
        <f>SUM(C31:C37)</f>
        <v>0</v>
      </c>
    </row>
    <row r="31" spans="1:3" x14ac:dyDescent="0.2">
      <c r="A31" s="100" t="s">
        <v>563</v>
      </c>
      <c r="B31" s="83" t="s">
        <v>442</v>
      </c>
      <c r="C31" s="93">
        <v>0</v>
      </c>
    </row>
    <row r="32" spans="1:3" x14ac:dyDescent="0.2">
      <c r="A32" s="100" t="s">
        <v>564</v>
      </c>
      <c r="B32" s="83" t="s">
        <v>81</v>
      </c>
      <c r="C32" s="93">
        <v>0</v>
      </c>
    </row>
    <row r="33" spans="1:3" x14ac:dyDescent="0.2">
      <c r="A33" s="100" t="s">
        <v>565</v>
      </c>
      <c r="B33" s="83" t="s">
        <v>452</v>
      </c>
      <c r="C33" s="93">
        <v>0</v>
      </c>
    </row>
    <row r="34" spans="1:3" x14ac:dyDescent="0.2">
      <c r="A34" s="100" t="s">
        <v>566</v>
      </c>
      <c r="B34" s="83" t="s">
        <v>567</v>
      </c>
      <c r="C34" s="93">
        <v>0</v>
      </c>
    </row>
    <row r="35" spans="1:3" x14ac:dyDescent="0.2">
      <c r="A35" s="100" t="s">
        <v>568</v>
      </c>
      <c r="B35" s="83" t="s">
        <v>569</v>
      </c>
      <c r="C35" s="93">
        <v>0</v>
      </c>
    </row>
    <row r="36" spans="1:3" x14ac:dyDescent="0.2">
      <c r="A36" s="100" t="s">
        <v>570</v>
      </c>
      <c r="B36" s="83" t="s">
        <v>460</v>
      </c>
      <c r="C36" s="93">
        <v>0</v>
      </c>
    </row>
    <row r="37" spans="1:3" x14ac:dyDescent="0.2">
      <c r="A37" s="100" t="s">
        <v>571</v>
      </c>
      <c r="B37" s="92" t="s">
        <v>572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13148909.26</v>
      </c>
    </row>
    <row r="42" spans="1:3" x14ac:dyDescent="0.2">
      <c r="B42" s="22" t="s">
        <v>656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8" workbookViewId="0">
      <selection activeCell="B50" sqref="B50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624</v>
      </c>
      <c r="B1" s="160"/>
      <c r="C1" s="160"/>
      <c r="D1" s="160"/>
      <c r="E1" s="160"/>
      <c r="F1" s="160"/>
      <c r="G1" s="29" t="s">
        <v>612</v>
      </c>
      <c r="H1" s="30">
        <v>2021</v>
      </c>
    </row>
    <row r="2" spans="1:10" ht="18.95" customHeight="1" x14ac:dyDescent="0.2">
      <c r="A2" s="144" t="s">
        <v>623</v>
      </c>
      <c r="B2" s="160"/>
      <c r="C2" s="160"/>
      <c r="D2" s="160"/>
      <c r="E2" s="160"/>
      <c r="F2" s="160"/>
      <c r="G2" s="16" t="s">
        <v>617</v>
      </c>
      <c r="H2" s="30" t="str">
        <f>'Notas a los Edos Financieros'!E2</f>
        <v>TRIMESTRAL</v>
      </c>
    </row>
    <row r="3" spans="1:10" ht="18.95" customHeight="1" x14ac:dyDescent="0.2">
      <c r="A3" s="161" t="s">
        <v>625</v>
      </c>
      <c r="B3" s="162"/>
      <c r="C3" s="162"/>
      <c r="D3" s="162"/>
      <c r="E3" s="162"/>
      <c r="F3" s="162"/>
      <c r="G3" s="16" t="s">
        <v>618</v>
      </c>
      <c r="H3" s="30">
        <v>1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493</v>
      </c>
      <c r="C7" s="34" t="s">
        <v>181</v>
      </c>
      <c r="D7" s="34" t="s">
        <v>494</v>
      </c>
      <c r="E7" s="34" t="s">
        <v>495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73696005</v>
      </c>
      <c r="D36" s="36">
        <v>0</v>
      </c>
      <c r="E36" s="36">
        <v>0</v>
      </c>
      <c r="F36" s="36">
        <f t="shared" si="0"/>
        <v>73696005</v>
      </c>
    </row>
    <row r="37" spans="1:6" x14ac:dyDescent="0.2">
      <c r="A37" s="31">
        <v>8120</v>
      </c>
      <c r="B37" s="31" t="s">
        <v>96</v>
      </c>
      <c r="C37" s="36">
        <v>73696005</v>
      </c>
      <c r="D37" s="36">
        <v>0</v>
      </c>
      <c r="E37" s="36">
        <v>0</v>
      </c>
      <c r="F37" s="36">
        <f t="shared" si="0"/>
        <v>73696005</v>
      </c>
    </row>
    <row r="38" spans="1:6" x14ac:dyDescent="0.2">
      <c r="A38" s="31">
        <v>8130</v>
      </c>
      <c r="B38" s="31" t="s">
        <v>95</v>
      </c>
      <c r="C38" s="36">
        <v>73696005</v>
      </c>
      <c r="D38" s="36">
        <v>5270280.58</v>
      </c>
      <c r="E38" s="36">
        <v>0</v>
      </c>
      <c r="F38" s="36">
        <f t="shared" si="0"/>
        <v>78966285.579999998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16028807.42</v>
      </c>
      <c r="F39" s="36">
        <f t="shared" si="0"/>
        <v>16028807.42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73696005</v>
      </c>
      <c r="D41" s="36">
        <v>0</v>
      </c>
      <c r="E41" s="36">
        <v>0</v>
      </c>
      <c r="F41" s="36">
        <f t="shared" si="0"/>
        <v>73696005</v>
      </c>
    </row>
    <row r="42" spans="1:6" x14ac:dyDescent="0.2">
      <c r="A42" s="31">
        <v>8220</v>
      </c>
      <c r="B42" s="31" t="s">
        <v>91</v>
      </c>
      <c r="C42" s="36">
        <v>73696005</v>
      </c>
      <c r="D42" s="36">
        <v>0</v>
      </c>
      <c r="E42" s="36">
        <v>0</v>
      </c>
      <c r="F42" s="36">
        <f t="shared" si="0"/>
        <v>73696005</v>
      </c>
    </row>
    <row r="43" spans="1:6" x14ac:dyDescent="0.2">
      <c r="A43" s="31">
        <v>8230</v>
      </c>
      <c r="B43" s="31" t="s">
        <v>90</v>
      </c>
      <c r="C43" s="36">
        <v>73696005</v>
      </c>
      <c r="D43" s="36">
        <v>6293552.25</v>
      </c>
      <c r="E43" s="36">
        <v>-1023271.67</v>
      </c>
      <c r="F43" s="36">
        <f t="shared" si="0"/>
        <v>78966285.579999998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18194294.43</v>
      </c>
      <c r="E45" s="36">
        <v>0</v>
      </c>
      <c r="F45" s="36">
        <f t="shared" si="0"/>
        <v>18194294.43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18192406.43</v>
      </c>
      <c r="E46" s="36">
        <v>0</v>
      </c>
      <c r="F46" s="36">
        <f t="shared" si="0"/>
        <v>18192406.43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18192406.43</v>
      </c>
      <c r="E47" s="36">
        <v>0</v>
      </c>
      <c r="F47" s="36">
        <f t="shared" si="0"/>
        <v>18192406.43</v>
      </c>
    </row>
    <row r="50" spans="2:2" x14ac:dyDescent="0.2">
      <c r="B50" s="22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603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604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605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606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607</v>
      </c>
      <c r="B15" s="134" t="s">
        <v>41</v>
      </c>
    </row>
    <row r="16" spans="1:8" s="129" customFormat="1" ht="12.95" customHeight="1" x14ac:dyDescent="0.2">
      <c r="A16" s="133" t="s">
        <v>608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609</v>
      </c>
    </row>
    <row r="20" spans="1:4" s="129" customFormat="1" ht="12.95" customHeight="1" x14ac:dyDescent="0.2">
      <c r="A20" s="137" t="s">
        <v>610</v>
      </c>
    </row>
    <row r="21" spans="1:4" s="129" customFormat="1" x14ac:dyDescent="0.2">
      <c r="A21" s="130"/>
    </row>
    <row r="22" spans="1:4" s="129" customFormat="1" x14ac:dyDescent="0.2">
      <c r="A22" s="130" t="s">
        <v>523</v>
      </c>
      <c r="B22" s="130"/>
      <c r="C22" s="130"/>
      <c r="D22" s="130"/>
    </row>
    <row r="23" spans="1:4" s="129" customFormat="1" x14ac:dyDescent="0.2">
      <c r="A23" s="130" t="s">
        <v>524</v>
      </c>
      <c r="B23" s="130"/>
      <c r="C23" s="130"/>
      <c r="D23" s="130"/>
    </row>
    <row r="24" spans="1:4" s="129" customFormat="1" x14ac:dyDescent="0.2">
      <c r="A24" s="130" t="s">
        <v>525</v>
      </c>
      <c r="B24" s="130"/>
      <c r="C24" s="130"/>
      <c r="D24" s="130"/>
    </row>
    <row r="25" spans="1:4" s="129" customFormat="1" x14ac:dyDescent="0.2">
      <c r="A25" s="130" t="s">
        <v>526</v>
      </c>
      <c r="B25" s="130"/>
      <c r="C25" s="130"/>
      <c r="D25" s="130"/>
    </row>
    <row r="26" spans="1:4" s="129" customFormat="1" x14ac:dyDescent="0.2">
      <c r="A26" s="130" t="s">
        <v>527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opLeftCell="A139" zoomScale="106" zoomScaleNormal="106" workbookViewId="0">
      <selection activeCell="B156" sqref="B156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624</v>
      </c>
      <c r="B1" s="143"/>
      <c r="C1" s="143"/>
      <c r="D1" s="143"/>
      <c r="E1" s="143"/>
      <c r="F1" s="143"/>
      <c r="G1" s="16" t="s">
        <v>612</v>
      </c>
      <c r="H1" s="27">
        <v>2021</v>
      </c>
    </row>
    <row r="2" spans="1:8" s="18" customFormat="1" ht="18.95" customHeight="1" x14ac:dyDescent="0.25">
      <c r="A2" s="142" t="s">
        <v>616</v>
      </c>
      <c r="B2" s="143"/>
      <c r="C2" s="143"/>
      <c r="D2" s="143"/>
      <c r="E2" s="143"/>
      <c r="F2" s="143"/>
      <c r="G2" s="16" t="s">
        <v>617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625</v>
      </c>
      <c r="B3" s="143"/>
      <c r="C3" s="143"/>
      <c r="D3" s="143"/>
      <c r="E3" s="143"/>
      <c r="F3" s="143"/>
      <c r="G3" s="16" t="s">
        <v>618</v>
      </c>
      <c r="H3" s="27">
        <v>1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1111</v>
      </c>
      <c r="B8" s="22" t="s">
        <v>487</v>
      </c>
      <c r="C8" s="26">
        <v>23000</v>
      </c>
    </row>
    <row r="9" spans="1:8" x14ac:dyDescent="0.2">
      <c r="A9" s="24">
        <v>1113</v>
      </c>
      <c r="B9" s="22" t="s">
        <v>626</v>
      </c>
      <c r="C9" s="26">
        <v>35485924.270000003</v>
      </c>
    </row>
    <row r="10" spans="1:8" x14ac:dyDescent="0.2">
      <c r="A10" s="24">
        <v>1114</v>
      </c>
      <c r="B10" s="22" t="s">
        <v>198</v>
      </c>
      <c r="C10" s="26">
        <v>6532321.3799999999</v>
      </c>
    </row>
    <row r="11" spans="1:8" x14ac:dyDescent="0.2">
      <c r="A11" s="24">
        <v>1115</v>
      </c>
      <c r="B11" s="22" t="s">
        <v>199</v>
      </c>
      <c r="C11" s="26">
        <v>1441624.5</v>
      </c>
    </row>
    <row r="12" spans="1:8" x14ac:dyDescent="0.2">
      <c r="A12" s="24">
        <v>1116</v>
      </c>
      <c r="B12" s="22" t="s">
        <v>627</v>
      </c>
      <c r="C12" s="26">
        <v>206080.6</v>
      </c>
    </row>
    <row r="13" spans="1:8" x14ac:dyDescent="0.2">
      <c r="A13" s="24">
        <v>1121</v>
      </c>
      <c r="B13" s="22" t="s">
        <v>200</v>
      </c>
      <c r="C13" s="26">
        <v>0</v>
      </c>
    </row>
    <row r="14" spans="1:8" x14ac:dyDescent="0.2">
      <c r="A14" s="24">
        <v>1211</v>
      </c>
      <c r="B14" s="22" t="s">
        <v>201</v>
      </c>
      <c r="C14" s="26">
        <v>0</v>
      </c>
    </row>
    <row r="16" spans="1:8" x14ac:dyDescent="0.2">
      <c r="A16" s="21" t="s">
        <v>155</v>
      </c>
      <c r="B16" s="21"/>
      <c r="C16" s="21"/>
      <c r="D16" s="21"/>
      <c r="E16" s="21"/>
      <c r="F16" s="21"/>
      <c r="G16" s="21"/>
      <c r="H16" s="21"/>
    </row>
    <row r="17" spans="1:8" x14ac:dyDescent="0.2">
      <c r="A17" s="23" t="s">
        <v>147</v>
      </c>
      <c r="B17" s="23" t="s">
        <v>144</v>
      </c>
      <c r="C17" s="23" t="s">
        <v>145</v>
      </c>
      <c r="D17" s="23">
        <v>2020</v>
      </c>
      <c r="E17" s="23">
        <v>2019</v>
      </c>
      <c r="F17" s="23">
        <v>2018</v>
      </c>
      <c r="G17" s="23">
        <v>2017</v>
      </c>
      <c r="H17" s="23" t="s">
        <v>188</v>
      </c>
    </row>
    <row r="18" spans="1:8" x14ac:dyDescent="0.2">
      <c r="A18" s="24">
        <v>1122</v>
      </c>
      <c r="B18" s="22" t="s">
        <v>202</v>
      </c>
      <c r="C18" s="26">
        <v>3219233.29</v>
      </c>
      <c r="D18" s="26">
        <v>2419588.6800000002</v>
      </c>
      <c r="E18" s="26">
        <v>4849885.95</v>
      </c>
      <c r="F18" s="26">
        <v>4516318.8499999996</v>
      </c>
      <c r="G18" s="26">
        <v>4874638.2300000004</v>
      </c>
    </row>
    <row r="19" spans="1:8" x14ac:dyDescent="0.2">
      <c r="A19" s="24">
        <v>1124</v>
      </c>
      <c r="B19" s="22" t="s">
        <v>203</v>
      </c>
      <c r="C19" s="26">
        <v>-0.68</v>
      </c>
      <c r="D19" s="26">
        <v>-0.68</v>
      </c>
      <c r="E19" s="26">
        <v>-0.68</v>
      </c>
      <c r="F19" s="26">
        <v>-0.68</v>
      </c>
      <c r="G19" s="26">
        <v>-0.68</v>
      </c>
    </row>
    <row r="21" spans="1:8" x14ac:dyDescent="0.2">
      <c r="A21" s="21" t="s">
        <v>156</v>
      </c>
      <c r="B21" s="21"/>
      <c r="C21" s="21"/>
      <c r="D21" s="21"/>
      <c r="E21" s="21"/>
      <c r="F21" s="21"/>
      <c r="G21" s="21"/>
      <c r="H21" s="21"/>
    </row>
    <row r="22" spans="1:8" x14ac:dyDescent="0.2">
      <c r="A22" s="23" t="s">
        <v>147</v>
      </c>
      <c r="B22" s="23" t="s">
        <v>144</v>
      </c>
      <c r="C22" s="23" t="s">
        <v>145</v>
      </c>
      <c r="D22" s="23" t="s">
        <v>204</v>
      </c>
      <c r="E22" s="23" t="s">
        <v>205</v>
      </c>
      <c r="F22" s="23" t="s">
        <v>206</v>
      </c>
      <c r="G22" s="23" t="s">
        <v>207</v>
      </c>
      <c r="H22" s="23" t="s">
        <v>208</v>
      </c>
    </row>
    <row r="23" spans="1:8" x14ac:dyDescent="0.2">
      <c r="A23" s="24">
        <v>1123</v>
      </c>
      <c r="B23" s="22" t="s">
        <v>209</v>
      </c>
      <c r="C23" s="26">
        <v>15634.43</v>
      </c>
      <c r="D23" s="26">
        <v>15634.43</v>
      </c>
      <c r="E23" s="26">
        <v>0</v>
      </c>
      <c r="F23" s="26">
        <v>0</v>
      </c>
      <c r="G23" s="26">
        <v>0</v>
      </c>
    </row>
    <row r="24" spans="1:8" x14ac:dyDescent="0.2">
      <c r="A24" s="24">
        <v>1124</v>
      </c>
      <c r="B24" s="22" t="s">
        <v>628</v>
      </c>
      <c r="C24" s="26">
        <v>0.68</v>
      </c>
      <c r="D24" s="26">
        <v>0.68</v>
      </c>
      <c r="E24" s="26">
        <v>0</v>
      </c>
      <c r="F24" s="26">
        <v>0</v>
      </c>
      <c r="G24" s="26">
        <v>0</v>
      </c>
    </row>
    <row r="25" spans="1:8" x14ac:dyDescent="0.2">
      <c r="A25" s="24">
        <v>1125</v>
      </c>
      <c r="B25" s="22" t="s">
        <v>210</v>
      </c>
      <c r="C25" s="26">
        <v>17000</v>
      </c>
      <c r="D25" s="26">
        <v>17000</v>
      </c>
      <c r="E25" s="26">
        <v>0</v>
      </c>
      <c r="F25" s="26">
        <v>0</v>
      </c>
      <c r="G25" s="26">
        <v>0</v>
      </c>
    </row>
    <row r="26" spans="1:8" x14ac:dyDescent="0.2">
      <c r="A26" s="24">
        <v>1126</v>
      </c>
      <c r="B26" s="22" t="s">
        <v>586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1129</v>
      </c>
      <c r="B27" s="22" t="s">
        <v>587</v>
      </c>
      <c r="C27" s="26">
        <v>1470.26</v>
      </c>
      <c r="D27" s="26">
        <v>1470.26</v>
      </c>
      <c r="E27" s="26">
        <v>0</v>
      </c>
      <c r="F27" s="26">
        <v>0</v>
      </c>
      <c r="G27" s="26">
        <v>0</v>
      </c>
    </row>
    <row r="28" spans="1:8" x14ac:dyDescent="0.2">
      <c r="A28" s="24">
        <v>1131</v>
      </c>
      <c r="B28" s="22" t="s">
        <v>211</v>
      </c>
      <c r="C28" s="26">
        <v>0.18</v>
      </c>
      <c r="D28" s="26">
        <v>0.18</v>
      </c>
      <c r="E28" s="26">
        <v>0</v>
      </c>
      <c r="F28" s="26">
        <v>0</v>
      </c>
      <c r="G28" s="26">
        <v>0</v>
      </c>
    </row>
    <row r="29" spans="1:8" x14ac:dyDescent="0.2">
      <c r="A29" s="24">
        <v>1132</v>
      </c>
      <c r="B29" s="22" t="s">
        <v>212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8" x14ac:dyDescent="0.2">
      <c r="A30" s="24">
        <v>1133</v>
      </c>
      <c r="B30" s="22" t="s">
        <v>213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8" x14ac:dyDescent="0.2">
      <c r="A31" s="24">
        <v>1134</v>
      </c>
      <c r="B31" s="22" t="s">
        <v>214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2" spans="1:8" x14ac:dyDescent="0.2">
      <c r="A32" s="24">
        <v>1139</v>
      </c>
      <c r="B32" s="22" t="s">
        <v>215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</row>
    <row r="34" spans="1:8" x14ac:dyDescent="0.2">
      <c r="A34" s="21" t="s">
        <v>588</v>
      </c>
      <c r="B34" s="21"/>
      <c r="C34" s="21"/>
      <c r="D34" s="21"/>
      <c r="E34" s="21"/>
      <c r="F34" s="21"/>
      <c r="G34" s="21"/>
      <c r="H34" s="21"/>
    </row>
    <row r="35" spans="1:8" x14ac:dyDescent="0.2">
      <c r="A35" s="23" t="s">
        <v>147</v>
      </c>
      <c r="B35" s="23" t="s">
        <v>144</v>
      </c>
      <c r="C35" s="23" t="s">
        <v>145</v>
      </c>
      <c r="D35" s="23" t="s">
        <v>159</v>
      </c>
      <c r="E35" s="23" t="s">
        <v>158</v>
      </c>
      <c r="F35" s="23" t="s">
        <v>216</v>
      </c>
      <c r="G35" s="23" t="s">
        <v>161</v>
      </c>
      <c r="H35" s="23"/>
    </row>
    <row r="36" spans="1:8" x14ac:dyDescent="0.2">
      <c r="A36" s="24">
        <v>1140</v>
      </c>
      <c r="B36" s="22" t="s">
        <v>217</v>
      </c>
      <c r="C36" s="26">
        <f>SUM(C37:C41)</f>
        <v>0</v>
      </c>
    </row>
    <row r="37" spans="1:8" x14ac:dyDescent="0.2">
      <c r="A37" s="24">
        <v>1141</v>
      </c>
      <c r="B37" s="22" t="s">
        <v>218</v>
      </c>
      <c r="C37" s="26">
        <v>0</v>
      </c>
    </row>
    <row r="38" spans="1:8" x14ac:dyDescent="0.2">
      <c r="A38" s="24">
        <v>1142</v>
      </c>
      <c r="B38" s="22" t="s">
        <v>219</v>
      </c>
      <c r="C38" s="26">
        <v>0</v>
      </c>
    </row>
    <row r="39" spans="1:8" x14ac:dyDescent="0.2">
      <c r="A39" s="24">
        <v>1143</v>
      </c>
      <c r="B39" s="22" t="s">
        <v>220</v>
      </c>
      <c r="C39" s="26">
        <v>0</v>
      </c>
    </row>
    <row r="40" spans="1:8" x14ac:dyDescent="0.2">
      <c r="A40" s="24">
        <v>1144</v>
      </c>
      <c r="B40" s="22" t="s">
        <v>221</v>
      </c>
      <c r="C40" s="26">
        <v>0</v>
      </c>
    </row>
    <row r="41" spans="1:8" x14ac:dyDescent="0.2">
      <c r="A41" s="24">
        <v>1145</v>
      </c>
      <c r="B41" s="22" t="s">
        <v>222</v>
      </c>
      <c r="C41" s="26">
        <v>0</v>
      </c>
    </row>
    <row r="43" spans="1:8" x14ac:dyDescent="0.2">
      <c r="A43" s="21" t="s">
        <v>223</v>
      </c>
      <c r="B43" s="21"/>
      <c r="C43" s="21"/>
      <c r="D43" s="21"/>
      <c r="E43" s="21"/>
      <c r="F43" s="21"/>
      <c r="G43" s="21"/>
      <c r="H43" s="21"/>
    </row>
    <row r="44" spans="1:8" x14ac:dyDescent="0.2">
      <c r="A44" s="23" t="s">
        <v>147</v>
      </c>
      <c r="B44" s="23" t="s">
        <v>144</v>
      </c>
      <c r="C44" s="23" t="s">
        <v>145</v>
      </c>
      <c r="D44" s="23" t="s">
        <v>157</v>
      </c>
      <c r="E44" s="23" t="s">
        <v>160</v>
      </c>
      <c r="F44" s="23" t="s">
        <v>224</v>
      </c>
      <c r="G44" s="23"/>
      <c r="H44" s="23"/>
    </row>
    <row r="45" spans="1:8" x14ac:dyDescent="0.2">
      <c r="A45" s="24">
        <v>1150</v>
      </c>
      <c r="B45" s="22" t="s">
        <v>225</v>
      </c>
      <c r="C45" s="26">
        <f>C46</f>
        <v>1095049.01</v>
      </c>
    </row>
    <row r="46" spans="1:8" x14ac:dyDescent="0.2">
      <c r="A46" s="24">
        <v>1151</v>
      </c>
      <c r="B46" s="22" t="s">
        <v>226</v>
      </c>
      <c r="C46" s="26">
        <v>1095049.01</v>
      </c>
    </row>
    <row r="48" spans="1:8" x14ac:dyDescent="0.2">
      <c r="A48" s="21" t="s">
        <v>162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 t="s">
        <v>146</v>
      </c>
      <c r="E49" s="23" t="s">
        <v>208</v>
      </c>
      <c r="F49" s="23"/>
      <c r="G49" s="23"/>
      <c r="H49" s="23"/>
    </row>
    <row r="50" spans="1:9" x14ac:dyDescent="0.2">
      <c r="A50" s="24">
        <v>1213</v>
      </c>
      <c r="B50" s="22" t="s">
        <v>227</v>
      </c>
      <c r="C50" s="26">
        <v>0</v>
      </c>
    </row>
    <row r="52" spans="1:9" x14ac:dyDescent="0.2">
      <c r="A52" s="21" t="s">
        <v>163</v>
      </c>
      <c r="B52" s="21"/>
      <c r="C52" s="21"/>
      <c r="D52" s="21"/>
      <c r="E52" s="21"/>
      <c r="F52" s="21"/>
      <c r="G52" s="21"/>
      <c r="H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/>
      <c r="E53" s="23"/>
      <c r="F53" s="23"/>
      <c r="G53" s="23"/>
      <c r="H53" s="23"/>
    </row>
    <row r="54" spans="1:9" x14ac:dyDescent="0.2">
      <c r="A54" s="24">
        <v>1214</v>
      </c>
      <c r="B54" s="22" t="s">
        <v>228</v>
      </c>
      <c r="C54" s="26">
        <v>0</v>
      </c>
    </row>
    <row r="56" spans="1:9" x14ac:dyDescent="0.2">
      <c r="A56" s="21" t="s">
        <v>167</v>
      </c>
      <c r="B56" s="21"/>
      <c r="C56" s="21"/>
      <c r="D56" s="21"/>
      <c r="E56" s="21"/>
      <c r="F56" s="21"/>
      <c r="G56" s="21"/>
      <c r="H56" s="21"/>
      <c r="I56" s="21"/>
    </row>
    <row r="57" spans="1:9" x14ac:dyDescent="0.2">
      <c r="A57" s="23" t="s">
        <v>147</v>
      </c>
      <c r="B57" s="23" t="s">
        <v>144</v>
      </c>
      <c r="C57" s="23" t="s">
        <v>145</v>
      </c>
      <c r="D57" s="23" t="s">
        <v>164</v>
      </c>
      <c r="E57" s="23" t="s">
        <v>165</v>
      </c>
      <c r="F57" s="23" t="s">
        <v>157</v>
      </c>
      <c r="G57" s="23" t="s">
        <v>229</v>
      </c>
      <c r="H57" s="23" t="s">
        <v>166</v>
      </c>
      <c r="I57" s="23" t="s">
        <v>230</v>
      </c>
    </row>
    <row r="58" spans="1:9" x14ac:dyDescent="0.2">
      <c r="A58" s="24">
        <v>1230</v>
      </c>
      <c r="B58" s="22" t="s">
        <v>231</v>
      </c>
      <c r="C58" s="26">
        <f>SUM(C59:C65)</f>
        <v>132540052.58000001</v>
      </c>
      <c r="D58" s="26">
        <f>SUM(D59:D65)</f>
        <v>0</v>
      </c>
      <c r="E58" s="26">
        <f>SUM(E59:E65)</f>
        <v>-28283047.91</v>
      </c>
    </row>
    <row r="59" spans="1:9" x14ac:dyDescent="0.2">
      <c r="A59" s="24">
        <v>1231</v>
      </c>
      <c r="B59" s="22" t="s">
        <v>232</v>
      </c>
      <c r="C59" s="26">
        <v>2518030.17</v>
      </c>
      <c r="D59" s="26">
        <v>0</v>
      </c>
      <c r="E59" s="26">
        <v>0</v>
      </c>
    </row>
    <row r="60" spans="1:9" x14ac:dyDescent="0.2">
      <c r="A60" s="24">
        <v>1232</v>
      </c>
      <c r="B60" s="22" t="s">
        <v>233</v>
      </c>
      <c r="C60" s="26">
        <v>0</v>
      </c>
      <c r="D60" s="26">
        <v>0</v>
      </c>
      <c r="E60" s="26">
        <v>0</v>
      </c>
    </row>
    <row r="61" spans="1:9" x14ac:dyDescent="0.2">
      <c r="A61" s="24">
        <v>1233</v>
      </c>
      <c r="B61" s="22" t="s">
        <v>234</v>
      </c>
      <c r="C61" s="26">
        <v>3342729.2</v>
      </c>
      <c r="D61" s="26">
        <v>0</v>
      </c>
      <c r="E61" s="26">
        <v>-1768100.91</v>
      </c>
    </row>
    <row r="62" spans="1:9" x14ac:dyDescent="0.2">
      <c r="A62" s="24">
        <v>1234</v>
      </c>
      <c r="B62" s="22" t="s">
        <v>235</v>
      </c>
      <c r="C62" s="26">
        <v>93577173.790000007</v>
      </c>
      <c r="D62" s="26">
        <v>0</v>
      </c>
      <c r="E62" s="26">
        <v>-26514947</v>
      </c>
    </row>
    <row r="63" spans="1:9" x14ac:dyDescent="0.2">
      <c r="A63" s="24">
        <v>1235</v>
      </c>
      <c r="B63" s="22" t="s">
        <v>236</v>
      </c>
      <c r="C63" s="26">
        <v>33102119.420000002</v>
      </c>
      <c r="D63" s="26">
        <v>0</v>
      </c>
      <c r="E63" s="26">
        <v>0</v>
      </c>
    </row>
    <row r="64" spans="1:9" x14ac:dyDescent="0.2">
      <c r="A64" s="24">
        <v>1236</v>
      </c>
      <c r="B64" s="22" t="s">
        <v>237</v>
      </c>
      <c r="C64" s="26">
        <v>0</v>
      </c>
      <c r="D64" s="26">
        <v>0</v>
      </c>
      <c r="E64" s="26">
        <v>0</v>
      </c>
    </row>
    <row r="65" spans="1:9" x14ac:dyDescent="0.2">
      <c r="A65" s="24">
        <v>1239</v>
      </c>
      <c r="B65" s="22" t="s">
        <v>238</v>
      </c>
      <c r="C65" s="26">
        <v>0</v>
      </c>
      <c r="D65" s="26">
        <v>0</v>
      </c>
      <c r="E65" s="26">
        <v>0</v>
      </c>
    </row>
    <row r="66" spans="1:9" x14ac:dyDescent="0.2">
      <c r="A66" s="24">
        <v>1240</v>
      </c>
      <c r="B66" s="22" t="s">
        <v>239</v>
      </c>
      <c r="C66" s="26">
        <f>SUM(C67:C74)</f>
        <v>17416164.689999998</v>
      </c>
      <c r="D66" s="26">
        <f t="shared" ref="D66:E66" si="0">SUM(D67:D74)</f>
        <v>0</v>
      </c>
      <c r="E66" s="26">
        <f t="shared" si="0"/>
        <v>-13230339.09</v>
      </c>
    </row>
    <row r="67" spans="1:9" x14ac:dyDescent="0.2">
      <c r="A67" s="24">
        <v>1241</v>
      </c>
      <c r="B67" s="22" t="s">
        <v>240</v>
      </c>
      <c r="C67" s="26">
        <v>2703970.78</v>
      </c>
      <c r="D67" s="26">
        <v>0</v>
      </c>
      <c r="E67" s="26">
        <v>-2720128.15</v>
      </c>
    </row>
    <row r="68" spans="1:9" x14ac:dyDescent="0.2">
      <c r="A68" s="24">
        <v>1242</v>
      </c>
      <c r="B68" s="22" t="s">
        <v>241</v>
      </c>
      <c r="C68" s="26">
        <v>244528.98</v>
      </c>
      <c r="D68" s="26">
        <v>0</v>
      </c>
      <c r="E68" s="26">
        <v>-75479.539999999994</v>
      </c>
    </row>
    <row r="69" spans="1:9" x14ac:dyDescent="0.2">
      <c r="A69" s="24">
        <v>1243</v>
      </c>
      <c r="B69" s="22" t="s">
        <v>242</v>
      </c>
      <c r="C69" s="26">
        <v>261697.59</v>
      </c>
      <c r="D69" s="26">
        <v>0</v>
      </c>
      <c r="E69" s="26">
        <v>-45055.01</v>
      </c>
    </row>
    <row r="70" spans="1:9" x14ac:dyDescent="0.2">
      <c r="A70" s="24">
        <v>1244</v>
      </c>
      <c r="B70" s="22" t="s">
        <v>243</v>
      </c>
      <c r="C70" s="26">
        <v>8771946.1099999994</v>
      </c>
      <c r="D70" s="26">
        <v>0</v>
      </c>
      <c r="E70" s="26">
        <v>-7655239.4299999997</v>
      </c>
    </row>
    <row r="71" spans="1:9" x14ac:dyDescent="0.2">
      <c r="A71" s="24">
        <v>1245</v>
      </c>
      <c r="B71" s="22" t="s">
        <v>244</v>
      </c>
      <c r="C71" s="26">
        <v>0</v>
      </c>
      <c r="D71" s="26">
        <v>0</v>
      </c>
      <c r="E71" s="26">
        <v>0</v>
      </c>
    </row>
    <row r="72" spans="1:9" x14ac:dyDescent="0.2">
      <c r="A72" s="24">
        <v>1246</v>
      </c>
      <c r="B72" s="22" t="s">
        <v>245</v>
      </c>
      <c r="C72" s="26">
        <v>5434021.2300000004</v>
      </c>
      <c r="D72" s="26">
        <v>0</v>
      </c>
      <c r="E72" s="26">
        <v>-2734436.96</v>
      </c>
    </row>
    <row r="73" spans="1:9" x14ac:dyDescent="0.2">
      <c r="A73" s="24">
        <v>1247</v>
      </c>
      <c r="B73" s="22" t="s">
        <v>246</v>
      </c>
      <c r="C73" s="26">
        <v>0</v>
      </c>
      <c r="D73" s="26">
        <v>0</v>
      </c>
      <c r="E73" s="26">
        <v>0</v>
      </c>
    </row>
    <row r="74" spans="1:9" x14ac:dyDescent="0.2">
      <c r="A74" s="24">
        <v>1248</v>
      </c>
      <c r="B74" s="22" t="s">
        <v>247</v>
      </c>
      <c r="C74" s="26">
        <v>0</v>
      </c>
      <c r="D74" s="26">
        <v>0</v>
      </c>
      <c r="E74" s="26">
        <v>0</v>
      </c>
    </row>
    <row r="76" spans="1:9" x14ac:dyDescent="0.2">
      <c r="A76" s="21" t="s">
        <v>168</v>
      </c>
      <c r="B76" s="21"/>
      <c r="C76" s="21"/>
      <c r="D76" s="21"/>
      <c r="E76" s="21"/>
      <c r="F76" s="21"/>
      <c r="G76" s="21"/>
      <c r="H76" s="21"/>
      <c r="I76" s="21"/>
    </row>
    <row r="77" spans="1:9" x14ac:dyDescent="0.2">
      <c r="A77" s="23" t="s">
        <v>147</v>
      </c>
      <c r="B77" s="23" t="s">
        <v>144</v>
      </c>
      <c r="C77" s="23" t="s">
        <v>145</v>
      </c>
      <c r="D77" s="23" t="s">
        <v>169</v>
      </c>
      <c r="E77" s="23" t="s">
        <v>248</v>
      </c>
      <c r="F77" s="23" t="s">
        <v>157</v>
      </c>
      <c r="G77" s="23" t="s">
        <v>229</v>
      </c>
      <c r="H77" s="23" t="s">
        <v>166</v>
      </c>
      <c r="I77" s="23" t="s">
        <v>230</v>
      </c>
    </row>
    <row r="78" spans="1:9" x14ac:dyDescent="0.2">
      <c r="A78" s="24">
        <v>1250</v>
      </c>
      <c r="B78" s="22" t="s">
        <v>249</v>
      </c>
      <c r="C78" s="26">
        <f>SUM(C79:C83)</f>
        <v>8308371.4500000002</v>
      </c>
      <c r="D78" s="26">
        <f>SUM(D79:D83)</f>
        <v>0</v>
      </c>
      <c r="E78" s="26">
        <f>SUM(E79:E83)</f>
        <v>-5414745.3899999997</v>
      </c>
    </row>
    <row r="79" spans="1:9" x14ac:dyDescent="0.2">
      <c r="A79" s="24">
        <v>1251</v>
      </c>
      <c r="B79" s="22" t="s">
        <v>250</v>
      </c>
      <c r="C79" s="26">
        <v>48018.41</v>
      </c>
      <c r="D79" s="26">
        <v>0</v>
      </c>
      <c r="E79" s="26">
        <v>-12670.84</v>
      </c>
    </row>
    <row r="80" spans="1:9" x14ac:dyDescent="0.2">
      <c r="A80" s="24">
        <v>1252</v>
      </c>
      <c r="B80" s="22" t="s">
        <v>251</v>
      </c>
      <c r="C80" s="26">
        <v>0</v>
      </c>
      <c r="D80" s="26">
        <v>0</v>
      </c>
      <c r="E80" s="26">
        <v>0</v>
      </c>
    </row>
    <row r="81" spans="1:8" x14ac:dyDescent="0.2">
      <c r="A81" s="24">
        <v>1253</v>
      </c>
      <c r="B81" s="22" t="s">
        <v>252</v>
      </c>
      <c r="C81" s="26">
        <v>8037688</v>
      </c>
      <c r="D81" s="26">
        <v>0</v>
      </c>
      <c r="E81" s="26">
        <v>-5323917.25</v>
      </c>
    </row>
    <row r="82" spans="1:8" x14ac:dyDescent="0.2">
      <c r="A82" s="24">
        <v>1254</v>
      </c>
      <c r="B82" s="22" t="s">
        <v>253</v>
      </c>
      <c r="C82" s="26">
        <v>222665.04</v>
      </c>
      <c r="D82" s="26">
        <v>0</v>
      </c>
      <c r="E82" s="26">
        <v>-78157.3</v>
      </c>
    </row>
    <row r="83" spans="1:8" x14ac:dyDescent="0.2">
      <c r="A83" s="24">
        <v>1259</v>
      </c>
      <c r="B83" s="22" t="s">
        <v>254</v>
      </c>
      <c r="C83" s="26">
        <v>0</v>
      </c>
      <c r="D83" s="26">
        <v>0</v>
      </c>
      <c r="E83" s="26">
        <v>0</v>
      </c>
    </row>
    <row r="84" spans="1:8" x14ac:dyDescent="0.2">
      <c r="A84" s="24">
        <v>1270</v>
      </c>
      <c r="B84" s="22" t="s">
        <v>255</v>
      </c>
      <c r="C84" s="26">
        <f>SUM(C85:C90)</f>
        <v>487139.42</v>
      </c>
      <c r="D84" s="26">
        <f>SUM(D85:D90)</f>
        <v>0</v>
      </c>
      <c r="E84" s="26">
        <f>SUM(E85:E90)</f>
        <v>0</v>
      </c>
    </row>
    <row r="85" spans="1:8" x14ac:dyDescent="0.2">
      <c r="A85" s="24">
        <v>1271</v>
      </c>
      <c r="B85" s="22" t="s">
        <v>256</v>
      </c>
      <c r="C85" s="26">
        <v>160000</v>
      </c>
      <c r="D85" s="26">
        <v>0</v>
      </c>
      <c r="E85" s="26">
        <v>0</v>
      </c>
    </row>
    <row r="86" spans="1:8" x14ac:dyDescent="0.2">
      <c r="A86" s="24">
        <v>1272</v>
      </c>
      <c r="B86" s="22" t="s">
        <v>257</v>
      </c>
      <c r="C86" s="26">
        <v>0</v>
      </c>
      <c r="D86" s="26">
        <v>0</v>
      </c>
      <c r="E86" s="26">
        <v>0</v>
      </c>
    </row>
    <row r="87" spans="1:8" x14ac:dyDescent="0.2">
      <c r="A87" s="24">
        <v>1273</v>
      </c>
      <c r="B87" s="22" t="s">
        <v>258</v>
      </c>
      <c r="C87" s="26">
        <v>327139.42</v>
      </c>
      <c r="D87" s="26">
        <v>0</v>
      </c>
      <c r="E87" s="26">
        <v>0</v>
      </c>
    </row>
    <row r="88" spans="1:8" x14ac:dyDescent="0.2">
      <c r="A88" s="24">
        <v>1274</v>
      </c>
      <c r="B88" s="22" t="s">
        <v>259</v>
      </c>
      <c r="C88" s="26">
        <v>0</v>
      </c>
      <c r="D88" s="26">
        <v>0</v>
      </c>
      <c r="E88" s="26">
        <v>0</v>
      </c>
    </row>
    <row r="89" spans="1:8" x14ac:dyDescent="0.2">
      <c r="A89" s="24">
        <v>1275</v>
      </c>
      <c r="B89" s="22" t="s">
        <v>260</v>
      </c>
      <c r="C89" s="26">
        <v>0</v>
      </c>
      <c r="D89" s="26">
        <v>0</v>
      </c>
      <c r="E89" s="26">
        <v>0</v>
      </c>
    </row>
    <row r="90" spans="1:8" x14ac:dyDescent="0.2">
      <c r="A90" s="24">
        <v>1279</v>
      </c>
      <c r="B90" s="22" t="s">
        <v>261</v>
      </c>
      <c r="C90" s="26">
        <v>0</v>
      </c>
      <c r="D90" s="26">
        <v>0</v>
      </c>
      <c r="E90" s="26">
        <v>0</v>
      </c>
    </row>
    <row r="92" spans="1:8" x14ac:dyDescent="0.2">
      <c r="A92" s="21" t="s">
        <v>170</v>
      </c>
      <c r="B92" s="21"/>
      <c r="C92" s="21"/>
      <c r="D92" s="21"/>
      <c r="E92" s="21"/>
      <c r="F92" s="21"/>
      <c r="G92" s="21"/>
      <c r="H92" s="21"/>
    </row>
    <row r="93" spans="1:8" x14ac:dyDescent="0.2">
      <c r="A93" s="23" t="s">
        <v>147</v>
      </c>
      <c r="B93" s="23" t="s">
        <v>144</v>
      </c>
      <c r="C93" s="23" t="s">
        <v>145</v>
      </c>
      <c r="D93" s="23" t="s">
        <v>262</v>
      </c>
      <c r="E93" s="23"/>
      <c r="F93" s="23"/>
      <c r="G93" s="23"/>
      <c r="H93" s="23"/>
    </row>
    <row r="94" spans="1:8" x14ac:dyDescent="0.2">
      <c r="A94" s="24">
        <v>1160</v>
      </c>
      <c r="B94" s="22" t="s">
        <v>263</v>
      </c>
      <c r="C94" s="26">
        <f>SUM(C95:C96)</f>
        <v>0</v>
      </c>
    </row>
    <row r="95" spans="1:8" x14ac:dyDescent="0.2">
      <c r="A95" s="24">
        <v>1161</v>
      </c>
      <c r="B95" s="22" t="s">
        <v>264</v>
      </c>
      <c r="C95" s="26">
        <v>0</v>
      </c>
    </row>
    <row r="96" spans="1:8" x14ac:dyDescent="0.2">
      <c r="A96" s="24">
        <v>1162</v>
      </c>
      <c r="B96" s="22" t="s">
        <v>265</v>
      </c>
      <c r="C96" s="26">
        <v>0</v>
      </c>
    </row>
    <row r="98" spans="1:8" x14ac:dyDescent="0.2">
      <c r="A98" s="21" t="s">
        <v>589</v>
      </c>
      <c r="B98" s="21"/>
      <c r="C98" s="21"/>
      <c r="D98" s="21"/>
      <c r="E98" s="21"/>
      <c r="F98" s="21"/>
      <c r="G98" s="21"/>
      <c r="H98" s="21"/>
    </row>
    <row r="99" spans="1:8" x14ac:dyDescent="0.2">
      <c r="A99" s="23" t="s">
        <v>147</v>
      </c>
      <c r="B99" s="23" t="s">
        <v>144</v>
      </c>
      <c r="C99" s="23" t="s">
        <v>145</v>
      </c>
      <c r="D99" s="23" t="s">
        <v>208</v>
      </c>
      <c r="E99" s="23"/>
      <c r="F99" s="23"/>
      <c r="G99" s="23"/>
      <c r="H99" s="23"/>
    </row>
    <row r="100" spans="1:8" x14ac:dyDescent="0.2">
      <c r="A100" s="24">
        <v>1190</v>
      </c>
      <c r="B100" s="22" t="s">
        <v>597</v>
      </c>
      <c r="C100" s="26">
        <f>SUM(C101:C104)</f>
        <v>0</v>
      </c>
    </row>
    <row r="101" spans="1:8" x14ac:dyDescent="0.2">
      <c r="A101" s="24">
        <v>1191</v>
      </c>
      <c r="B101" s="22" t="s">
        <v>590</v>
      </c>
      <c r="C101" s="26">
        <v>0</v>
      </c>
    </row>
    <row r="102" spans="1:8" x14ac:dyDescent="0.2">
      <c r="A102" s="24">
        <v>1192</v>
      </c>
      <c r="B102" s="22" t="s">
        <v>591</v>
      </c>
      <c r="C102" s="26">
        <v>0</v>
      </c>
    </row>
    <row r="103" spans="1:8" x14ac:dyDescent="0.2">
      <c r="A103" s="24">
        <v>1193</v>
      </c>
      <c r="B103" s="22" t="s">
        <v>592</v>
      </c>
      <c r="C103" s="26">
        <v>0</v>
      </c>
    </row>
    <row r="104" spans="1:8" x14ac:dyDescent="0.2">
      <c r="A104" s="24">
        <v>1194</v>
      </c>
      <c r="B104" s="22" t="s">
        <v>593</v>
      </c>
      <c r="C104" s="26">
        <v>0</v>
      </c>
    </row>
    <row r="105" spans="1:8" x14ac:dyDescent="0.2">
      <c r="A105" s="24"/>
      <c r="C105" s="26"/>
    </row>
    <row r="106" spans="1:8" x14ac:dyDescent="0.2">
      <c r="A106" s="23" t="s">
        <v>147</v>
      </c>
      <c r="B106" s="23" t="s">
        <v>144</v>
      </c>
      <c r="C106" s="23" t="s">
        <v>145</v>
      </c>
      <c r="D106" s="23" t="s">
        <v>208</v>
      </c>
      <c r="E106" s="23"/>
      <c r="F106" s="23"/>
      <c r="G106" s="23"/>
      <c r="H106" s="23"/>
    </row>
    <row r="107" spans="1:8" x14ac:dyDescent="0.2">
      <c r="A107" s="24">
        <v>1290</v>
      </c>
      <c r="B107" s="22" t="s">
        <v>266</v>
      </c>
      <c r="C107" s="26">
        <f>SUM(C108:C110)</f>
        <v>0</v>
      </c>
    </row>
    <row r="108" spans="1:8" x14ac:dyDescent="0.2">
      <c r="A108" s="24">
        <v>1291</v>
      </c>
      <c r="B108" s="22" t="s">
        <v>267</v>
      </c>
      <c r="C108" s="26">
        <v>0</v>
      </c>
    </row>
    <row r="109" spans="1:8" x14ac:dyDescent="0.2">
      <c r="A109" s="24">
        <v>1292</v>
      </c>
      <c r="B109" s="22" t="s">
        <v>268</v>
      </c>
      <c r="C109" s="26">
        <v>0</v>
      </c>
    </row>
    <row r="110" spans="1:8" x14ac:dyDescent="0.2">
      <c r="A110" s="24">
        <v>1293</v>
      </c>
      <c r="B110" s="22" t="s">
        <v>269</v>
      </c>
      <c r="C110" s="26">
        <v>0</v>
      </c>
    </row>
    <row r="112" spans="1:8" x14ac:dyDescent="0.2">
      <c r="A112" s="21" t="s">
        <v>172</v>
      </c>
      <c r="B112" s="21"/>
      <c r="C112" s="21"/>
      <c r="D112" s="21"/>
      <c r="E112" s="21"/>
      <c r="F112" s="21"/>
      <c r="G112" s="21"/>
      <c r="H112" s="21"/>
    </row>
    <row r="113" spans="1:8" x14ac:dyDescent="0.2">
      <c r="A113" s="23" t="s">
        <v>147</v>
      </c>
      <c r="B113" s="23" t="s">
        <v>144</v>
      </c>
      <c r="C113" s="23" t="s">
        <v>145</v>
      </c>
      <c r="D113" s="23" t="s">
        <v>204</v>
      </c>
      <c r="E113" s="23" t="s">
        <v>205</v>
      </c>
      <c r="F113" s="23" t="s">
        <v>206</v>
      </c>
      <c r="G113" s="23" t="s">
        <v>270</v>
      </c>
      <c r="H113" s="23" t="s">
        <v>271</v>
      </c>
    </row>
    <row r="114" spans="1:8" x14ac:dyDescent="0.2">
      <c r="A114" s="24">
        <v>2110</v>
      </c>
      <c r="B114" s="22" t="s">
        <v>272</v>
      </c>
      <c r="C114" s="26">
        <f>SUM(C115:C123)</f>
        <v>1116853.6700000002</v>
      </c>
      <c r="D114" s="26">
        <f>SUM(D115:D123)</f>
        <v>1116853.6700000002</v>
      </c>
      <c r="E114" s="26">
        <f>SUM(E115:E123)</f>
        <v>0</v>
      </c>
      <c r="F114" s="26">
        <f>SUM(F115:F123)</f>
        <v>0</v>
      </c>
      <c r="G114" s="26">
        <f>SUM(G115:G123)</f>
        <v>0</v>
      </c>
    </row>
    <row r="115" spans="1:8" x14ac:dyDescent="0.2">
      <c r="A115" s="24">
        <v>2111</v>
      </c>
      <c r="B115" s="22" t="s">
        <v>273</v>
      </c>
      <c r="C115" s="26">
        <v>912.57</v>
      </c>
      <c r="D115" s="26">
        <f>C115</f>
        <v>912.57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2112</v>
      </c>
      <c r="B116" s="22" t="s">
        <v>274</v>
      </c>
      <c r="C116" s="26">
        <v>349407.27</v>
      </c>
      <c r="D116" s="26">
        <f t="shared" ref="D116:D123" si="1">C116</f>
        <v>349407.27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2113</v>
      </c>
      <c r="B117" s="22" t="s">
        <v>275</v>
      </c>
      <c r="C117" s="26">
        <v>54790.59</v>
      </c>
      <c r="D117" s="26">
        <f t="shared" si="1"/>
        <v>54790.59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2114</v>
      </c>
      <c r="B118" s="22" t="s">
        <v>276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2115</v>
      </c>
      <c r="B119" s="22" t="s">
        <v>277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2116</v>
      </c>
      <c r="B120" s="22" t="s">
        <v>278</v>
      </c>
      <c r="C120" s="26">
        <v>0</v>
      </c>
      <c r="D120" s="26">
        <f t="shared" si="1"/>
        <v>0</v>
      </c>
      <c r="E120" s="26">
        <v>0</v>
      </c>
      <c r="F120" s="26">
        <v>0</v>
      </c>
      <c r="G120" s="26">
        <v>0</v>
      </c>
    </row>
    <row r="121" spans="1:8" x14ac:dyDescent="0.2">
      <c r="A121" s="24">
        <v>2117</v>
      </c>
      <c r="B121" s="22" t="s">
        <v>279</v>
      </c>
      <c r="C121" s="26">
        <v>447083.45</v>
      </c>
      <c r="D121" s="26">
        <f t="shared" si="1"/>
        <v>447083.45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2118</v>
      </c>
      <c r="B122" s="22" t="s">
        <v>280</v>
      </c>
      <c r="C122" s="26">
        <v>0</v>
      </c>
      <c r="D122" s="26">
        <f t="shared" si="1"/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2119</v>
      </c>
      <c r="B123" s="22" t="s">
        <v>281</v>
      </c>
      <c r="C123" s="26">
        <v>264659.78999999998</v>
      </c>
      <c r="D123" s="26">
        <f t="shared" si="1"/>
        <v>264659.78999999998</v>
      </c>
      <c r="E123" s="26">
        <v>0</v>
      </c>
      <c r="F123" s="26">
        <v>0</v>
      </c>
      <c r="G123" s="26">
        <v>0</v>
      </c>
    </row>
    <row r="124" spans="1:8" x14ac:dyDescent="0.2">
      <c r="A124" s="24">
        <v>2120</v>
      </c>
      <c r="B124" s="22" t="s">
        <v>282</v>
      </c>
      <c r="C124" s="26">
        <f>SUM(C125:C127)</f>
        <v>0</v>
      </c>
      <c r="D124" s="26">
        <f t="shared" ref="D124:G124" si="2">SUM(D125:D127)</f>
        <v>0</v>
      </c>
      <c r="E124" s="26">
        <f t="shared" si="2"/>
        <v>0</v>
      </c>
      <c r="F124" s="26">
        <f t="shared" si="2"/>
        <v>0</v>
      </c>
      <c r="G124" s="26">
        <f t="shared" si="2"/>
        <v>0</v>
      </c>
    </row>
    <row r="125" spans="1:8" x14ac:dyDescent="0.2">
      <c r="A125" s="24">
        <v>2121</v>
      </c>
      <c r="B125" s="22" t="s">
        <v>283</v>
      </c>
      <c r="C125" s="26">
        <v>0</v>
      </c>
      <c r="D125" s="26">
        <f>C125</f>
        <v>0</v>
      </c>
      <c r="E125" s="26">
        <v>0</v>
      </c>
      <c r="F125" s="26">
        <v>0</v>
      </c>
      <c r="G125" s="26">
        <v>0</v>
      </c>
    </row>
    <row r="126" spans="1:8" x14ac:dyDescent="0.2">
      <c r="A126" s="24">
        <v>2122</v>
      </c>
      <c r="B126" s="22" t="s">
        <v>284</v>
      </c>
      <c r="C126" s="26">
        <v>0</v>
      </c>
      <c r="D126" s="26">
        <f t="shared" ref="D126:D127" si="3">C126</f>
        <v>0</v>
      </c>
      <c r="E126" s="26">
        <v>0</v>
      </c>
      <c r="F126" s="26">
        <v>0</v>
      </c>
      <c r="G126" s="26">
        <v>0</v>
      </c>
    </row>
    <row r="127" spans="1:8" x14ac:dyDescent="0.2">
      <c r="A127" s="24">
        <v>2129</v>
      </c>
      <c r="B127" s="22" t="s">
        <v>285</v>
      </c>
      <c r="C127" s="26">
        <v>0</v>
      </c>
      <c r="D127" s="26">
        <f t="shared" si="3"/>
        <v>0</v>
      </c>
      <c r="E127" s="26">
        <v>0</v>
      </c>
      <c r="F127" s="26">
        <v>0</v>
      </c>
      <c r="G127" s="26">
        <v>0</v>
      </c>
    </row>
    <row r="129" spans="1:8" x14ac:dyDescent="0.2">
      <c r="A129" s="21" t="s">
        <v>173</v>
      </c>
      <c r="B129" s="21"/>
      <c r="C129" s="21"/>
      <c r="D129" s="21"/>
      <c r="E129" s="21"/>
      <c r="F129" s="21"/>
      <c r="G129" s="21"/>
      <c r="H129" s="21"/>
    </row>
    <row r="130" spans="1:8" x14ac:dyDescent="0.2">
      <c r="A130" s="23" t="s">
        <v>147</v>
      </c>
      <c r="B130" s="23" t="s">
        <v>144</v>
      </c>
      <c r="C130" s="23" t="s">
        <v>145</v>
      </c>
      <c r="D130" s="23" t="s">
        <v>148</v>
      </c>
      <c r="E130" s="23" t="s">
        <v>208</v>
      </c>
      <c r="F130" s="23"/>
      <c r="G130" s="23"/>
      <c r="H130" s="23"/>
    </row>
    <row r="131" spans="1:8" x14ac:dyDescent="0.2">
      <c r="A131" s="24">
        <v>2160</v>
      </c>
      <c r="B131" s="22" t="s">
        <v>286</v>
      </c>
      <c r="C131" s="26">
        <f>SUM(C132:C138)</f>
        <v>206081.28</v>
      </c>
    </row>
    <row r="132" spans="1:8" x14ac:dyDescent="0.2">
      <c r="A132" s="24">
        <v>2161</v>
      </c>
      <c r="B132" s="22" t="s">
        <v>287</v>
      </c>
      <c r="C132" s="26">
        <v>206080.6</v>
      </c>
    </row>
    <row r="133" spans="1:8" x14ac:dyDescent="0.2">
      <c r="A133" s="24">
        <v>2162</v>
      </c>
      <c r="B133" s="22" t="s">
        <v>288</v>
      </c>
      <c r="C133" s="26">
        <v>0</v>
      </c>
    </row>
    <row r="134" spans="1:8" x14ac:dyDescent="0.2">
      <c r="A134" s="24">
        <v>2163</v>
      </c>
      <c r="B134" s="22" t="s">
        <v>289</v>
      </c>
      <c r="C134" s="26">
        <v>0</v>
      </c>
    </row>
    <row r="135" spans="1:8" x14ac:dyDescent="0.2">
      <c r="A135" s="24">
        <v>2164</v>
      </c>
      <c r="B135" s="22" t="s">
        <v>290</v>
      </c>
      <c r="C135" s="26">
        <v>0</v>
      </c>
    </row>
    <row r="136" spans="1:8" x14ac:dyDescent="0.2">
      <c r="A136" s="24">
        <v>2165</v>
      </c>
      <c r="B136" s="22" t="s">
        <v>291</v>
      </c>
      <c r="C136" s="26">
        <v>0</v>
      </c>
    </row>
    <row r="137" spans="1:8" x14ac:dyDescent="0.2">
      <c r="A137" s="24">
        <v>2166</v>
      </c>
      <c r="B137" s="22" t="s">
        <v>292</v>
      </c>
      <c r="C137" s="26">
        <v>0</v>
      </c>
    </row>
    <row r="138" spans="1:8" x14ac:dyDescent="0.2">
      <c r="A138" s="24">
        <v>2191</v>
      </c>
      <c r="B138" s="22" t="s">
        <v>629</v>
      </c>
      <c r="C138" s="26">
        <v>0.68</v>
      </c>
    </row>
    <row r="139" spans="1:8" x14ac:dyDescent="0.2">
      <c r="A139" s="24">
        <v>2250</v>
      </c>
      <c r="B139" s="22" t="s">
        <v>293</v>
      </c>
      <c r="C139" s="26">
        <f>SUM(C140:C145)</f>
        <v>0</v>
      </c>
    </row>
    <row r="140" spans="1:8" x14ac:dyDescent="0.2">
      <c r="A140" s="24">
        <v>2251</v>
      </c>
      <c r="B140" s="22" t="s">
        <v>294</v>
      </c>
      <c r="C140" s="26">
        <v>0</v>
      </c>
    </row>
    <row r="141" spans="1:8" x14ac:dyDescent="0.2">
      <c r="A141" s="24">
        <v>2252</v>
      </c>
      <c r="B141" s="22" t="s">
        <v>295</v>
      </c>
      <c r="C141" s="26">
        <v>0</v>
      </c>
    </row>
    <row r="142" spans="1:8" x14ac:dyDescent="0.2">
      <c r="A142" s="24">
        <v>2253</v>
      </c>
      <c r="B142" s="22" t="s">
        <v>296</v>
      </c>
      <c r="C142" s="26">
        <v>0</v>
      </c>
    </row>
    <row r="143" spans="1:8" x14ac:dyDescent="0.2">
      <c r="A143" s="24">
        <v>2254</v>
      </c>
      <c r="B143" s="22" t="s">
        <v>297</v>
      </c>
      <c r="C143" s="26">
        <v>0</v>
      </c>
    </row>
    <row r="144" spans="1:8" x14ac:dyDescent="0.2">
      <c r="A144" s="24">
        <v>2255</v>
      </c>
      <c r="B144" s="22" t="s">
        <v>298</v>
      </c>
      <c r="C144" s="26">
        <v>0</v>
      </c>
    </row>
    <row r="145" spans="1:8" x14ac:dyDescent="0.2">
      <c r="A145" s="24">
        <v>2256</v>
      </c>
      <c r="B145" s="22" t="s">
        <v>299</v>
      </c>
      <c r="C145" s="26">
        <v>0</v>
      </c>
    </row>
    <row r="147" spans="1:8" x14ac:dyDescent="0.2">
      <c r="A147" s="21" t="s">
        <v>174</v>
      </c>
      <c r="B147" s="21"/>
      <c r="C147" s="21"/>
      <c r="D147" s="21"/>
      <c r="E147" s="21"/>
      <c r="F147" s="21"/>
      <c r="G147" s="21"/>
      <c r="H147" s="21"/>
    </row>
    <row r="148" spans="1:8" x14ac:dyDescent="0.2">
      <c r="A148" s="25" t="s">
        <v>147</v>
      </c>
      <c r="B148" s="25" t="s">
        <v>144</v>
      </c>
      <c r="C148" s="25" t="s">
        <v>145</v>
      </c>
      <c r="D148" s="25" t="s">
        <v>148</v>
      </c>
      <c r="E148" s="25" t="s">
        <v>208</v>
      </c>
      <c r="F148" s="25"/>
      <c r="G148" s="25"/>
      <c r="H148" s="25"/>
    </row>
    <row r="149" spans="1:8" x14ac:dyDescent="0.2">
      <c r="A149" s="24">
        <v>2159</v>
      </c>
      <c r="B149" s="22" t="s">
        <v>300</v>
      </c>
      <c r="C149" s="26">
        <v>0</v>
      </c>
    </row>
    <row r="150" spans="1:8" x14ac:dyDescent="0.2">
      <c r="A150" s="24">
        <v>2199</v>
      </c>
      <c r="B150" s="22" t="s">
        <v>301</v>
      </c>
      <c r="C150" s="26">
        <v>0</v>
      </c>
    </row>
    <row r="151" spans="1:8" x14ac:dyDescent="0.2">
      <c r="A151" s="24">
        <v>2240</v>
      </c>
      <c r="B151" s="22" t="s">
        <v>302</v>
      </c>
      <c r="C151" s="26">
        <f>SUM(C152:C154)</f>
        <v>0</v>
      </c>
    </row>
    <row r="152" spans="1:8" x14ac:dyDescent="0.2">
      <c r="A152" s="24">
        <v>2241</v>
      </c>
      <c r="B152" s="22" t="s">
        <v>303</v>
      </c>
      <c r="C152" s="26">
        <v>0</v>
      </c>
    </row>
    <row r="153" spans="1:8" x14ac:dyDescent="0.2">
      <c r="A153" s="24">
        <v>2242</v>
      </c>
      <c r="B153" s="22" t="s">
        <v>304</v>
      </c>
      <c r="C153" s="26">
        <v>0</v>
      </c>
    </row>
    <row r="154" spans="1:8" x14ac:dyDescent="0.2">
      <c r="A154" s="24">
        <v>2249</v>
      </c>
      <c r="B154" s="22" t="s">
        <v>305</v>
      </c>
      <c r="C154" s="26">
        <v>0</v>
      </c>
    </row>
    <row r="156" spans="1:8" x14ac:dyDescent="0.2">
      <c r="B156" s="22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598</v>
      </c>
    </row>
    <row r="10" spans="1:2" ht="15" customHeight="1" x14ac:dyDescent="0.2">
      <c r="A10" s="113"/>
      <c r="B10" s="112" t="s">
        <v>599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topLeftCell="A202" zoomScaleNormal="100" workbookViewId="0">
      <selection activeCell="B223" sqref="B223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624</v>
      </c>
      <c r="B1" s="140"/>
      <c r="C1" s="140"/>
      <c r="D1" s="16" t="s">
        <v>612</v>
      </c>
      <c r="E1" s="27">
        <v>2021</v>
      </c>
    </row>
    <row r="2" spans="1:5" s="18" customFormat="1" ht="18.95" customHeight="1" x14ac:dyDescent="0.25">
      <c r="A2" s="140" t="s">
        <v>619</v>
      </c>
      <c r="B2" s="140"/>
      <c r="C2" s="140"/>
      <c r="D2" s="16" t="s">
        <v>617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625</v>
      </c>
      <c r="B3" s="140"/>
      <c r="C3" s="140"/>
      <c r="D3" s="16" t="s">
        <v>618</v>
      </c>
      <c r="E3" s="27">
        <v>1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578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16028807.42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496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497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498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499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500</v>
      </c>
      <c r="C34" s="57">
        <f>SUM(C35:C36)</f>
        <v>47349.47</v>
      </c>
      <c r="D34" s="102"/>
      <c r="E34" s="51"/>
    </row>
    <row r="35" spans="1:5" x14ac:dyDescent="0.2">
      <c r="A35" s="52">
        <v>4151</v>
      </c>
      <c r="B35" s="53" t="s">
        <v>500</v>
      </c>
      <c r="C35" s="57">
        <v>47349.47</v>
      </c>
      <c r="D35" s="102"/>
      <c r="E35" s="51"/>
    </row>
    <row r="36" spans="1:5" ht="22.5" x14ac:dyDescent="0.2">
      <c r="A36" s="52">
        <v>4154</v>
      </c>
      <c r="B36" s="54" t="s">
        <v>501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502</v>
      </c>
      <c r="C37" s="57">
        <f>SUM(C38:C45)</f>
        <v>25402.53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21944.73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503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3457.8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504</v>
      </c>
      <c r="C46" s="57">
        <f>SUM(C47:C54)</f>
        <v>15956055.42</v>
      </c>
      <c r="D46" s="102"/>
      <c r="E46" s="51"/>
    </row>
    <row r="47" spans="1:5" x14ac:dyDescent="0.2">
      <c r="A47" s="52">
        <v>4171</v>
      </c>
      <c r="B47" s="55" t="s">
        <v>505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506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507</v>
      </c>
      <c r="C49" s="57">
        <v>15956055.42</v>
      </c>
      <c r="D49" s="102"/>
      <c r="E49" s="51"/>
    </row>
    <row r="50" spans="1:5" ht="22.5" x14ac:dyDescent="0.2">
      <c r="A50" s="52">
        <v>4174</v>
      </c>
      <c r="B50" s="54" t="s">
        <v>508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509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510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511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512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577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513</v>
      </c>
      <c r="C58" s="57">
        <f>+C59+C65</f>
        <v>0</v>
      </c>
      <c r="D58" s="102"/>
      <c r="E58" s="51"/>
    </row>
    <row r="59" spans="1:5" ht="22.5" x14ac:dyDescent="0.2">
      <c r="A59" s="52">
        <v>4210</v>
      </c>
      <c r="B59" s="54" t="s">
        <v>514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515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516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517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585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518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519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520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579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13148909.259999998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13148040.069999998</v>
      </c>
      <c r="D100" s="59">
        <f>C100/$C$99</f>
        <v>0.99993389641811248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5928826.4699999997</v>
      </c>
      <c r="D101" s="59">
        <f t="shared" ref="D101:D164" si="0">C101/$C$99</f>
        <v>0.45089872876649545</v>
      </c>
      <c r="E101" s="58"/>
    </row>
    <row r="102" spans="1:5" x14ac:dyDescent="0.2">
      <c r="A102" s="56">
        <v>5111</v>
      </c>
      <c r="B102" s="53" t="s">
        <v>364</v>
      </c>
      <c r="C102" s="57">
        <v>3448759.77</v>
      </c>
      <c r="D102" s="59">
        <f t="shared" si="0"/>
        <v>0.26228485586187705</v>
      </c>
      <c r="E102" s="58"/>
    </row>
    <row r="103" spans="1:5" x14ac:dyDescent="0.2">
      <c r="A103" s="56">
        <v>5112</v>
      </c>
      <c r="B103" s="53" t="s">
        <v>365</v>
      </c>
      <c r="C103" s="57">
        <v>150087.93</v>
      </c>
      <c r="D103" s="59">
        <f t="shared" si="0"/>
        <v>1.1414477583823558E-2</v>
      </c>
      <c r="E103" s="58"/>
    </row>
    <row r="104" spans="1:5" x14ac:dyDescent="0.2">
      <c r="A104" s="56">
        <v>5113</v>
      </c>
      <c r="B104" s="53" t="s">
        <v>366</v>
      </c>
      <c r="C104" s="57">
        <v>553433.77</v>
      </c>
      <c r="D104" s="59">
        <f t="shared" si="0"/>
        <v>4.2089709424308563E-2</v>
      </c>
      <c r="E104" s="58"/>
    </row>
    <row r="105" spans="1:5" x14ac:dyDescent="0.2">
      <c r="A105" s="56">
        <v>5114</v>
      </c>
      <c r="B105" s="53" t="s">
        <v>367</v>
      </c>
      <c r="C105" s="57">
        <v>766979.11</v>
      </c>
      <c r="D105" s="59">
        <f t="shared" si="0"/>
        <v>5.8330245865579888E-2</v>
      </c>
      <c r="E105" s="58"/>
    </row>
    <row r="106" spans="1:5" x14ac:dyDescent="0.2">
      <c r="A106" s="56">
        <v>5115</v>
      </c>
      <c r="B106" s="53" t="s">
        <v>368</v>
      </c>
      <c r="C106" s="57">
        <v>1009565.89</v>
      </c>
      <c r="D106" s="59">
        <f t="shared" si="0"/>
        <v>7.6779440030906421E-2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2601755.1799999997</v>
      </c>
      <c r="D108" s="59">
        <f t="shared" si="0"/>
        <v>0.19786851734651031</v>
      </c>
      <c r="E108" s="58"/>
    </row>
    <row r="109" spans="1:5" x14ac:dyDescent="0.2">
      <c r="A109" s="56">
        <v>5121</v>
      </c>
      <c r="B109" s="53" t="s">
        <v>371</v>
      </c>
      <c r="C109" s="57">
        <v>163328.68</v>
      </c>
      <c r="D109" s="59">
        <f t="shared" si="0"/>
        <v>1.2421462249865737E-2</v>
      </c>
      <c r="E109" s="58"/>
    </row>
    <row r="110" spans="1:5" x14ac:dyDescent="0.2">
      <c r="A110" s="56">
        <v>5122</v>
      </c>
      <c r="B110" s="53" t="s">
        <v>372</v>
      </c>
      <c r="C110" s="57">
        <v>36951.589999999997</v>
      </c>
      <c r="D110" s="59">
        <f t="shared" si="0"/>
        <v>2.8102399422900879E-3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1573628.52</v>
      </c>
      <c r="D112" s="59">
        <f t="shared" si="0"/>
        <v>0.11967749483123288</v>
      </c>
      <c r="E112" s="58"/>
    </row>
    <row r="113" spans="1:5" x14ac:dyDescent="0.2">
      <c r="A113" s="56">
        <v>5125</v>
      </c>
      <c r="B113" s="53" t="s">
        <v>375</v>
      </c>
      <c r="C113" s="57">
        <v>347050.14</v>
      </c>
      <c r="D113" s="59">
        <f t="shared" si="0"/>
        <v>2.6393834890605979E-2</v>
      </c>
      <c r="E113" s="58"/>
    </row>
    <row r="114" spans="1:5" x14ac:dyDescent="0.2">
      <c r="A114" s="56">
        <v>5126</v>
      </c>
      <c r="B114" s="53" t="s">
        <v>376</v>
      </c>
      <c r="C114" s="57">
        <v>218638.07</v>
      </c>
      <c r="D114" s="59">
        <f t="shared" si="0"/>
        <v>1.6627848415162006E-2</v>
      </c>
      <c r="E114" s="58"/>
    </row>
    <row r="115" spans="1:5" x14ac:dyDescent="0.2">
      <c r="A115" s="56">
        <v>5127</v>
      </c>
      <c r="B115" s="53" t="s">
        <v>377</v>
      </c>
      <c r="C115" s="57">
        <v>226815.61</v>
      </c>
      <c r="D115" s="59">
        <f t="shared" si="0"/>
        <v>1.7249766160451853E-2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35342.57</v>
      </c>
      <c r="D117" s="59">
        <f t="shared" si="0"/>
        <v>2.6878708569017841E-3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4617458.42</v>
      </c>
      <c r="D118" s="59">
        <f t="shared" si="0"/>
        <v>0.3511666503051068</v>
      </c>
      <c r="E118" s="58"/>
    </row>
    <row r="119" spans="1:5" x14ac:dyDescent="0.2">
      <c r="A119" s="56">
        <v>5131</v>
      </c>
      <c r="B119" s="53" t="s">
        <v>381</v>
      </c>
      <c r="C119" s="57">
        <v>2045155.91</v>
      </c>
      <c r="D119" s="59">
        <f t="shared" si="0"/>
        <v>0.15553806552012059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781488.24</v>
      </c>
      <c r="D121" s="59">
        <f t="shared" si="0"/>
        <v>5.9433693285674112E-2</v>
      </c>
      <c r="E121" s="58"/>
    </row>
    <row r="122" spans="1:5" x14ac:dyDescent="0.2">
      <c r="A122" s="56">
        <v>5134</v>
      </c>
      <c r="B122" s="53" t="s">
        <v>384</v>
      </c>
      <c r="C122" s="57">
        <v>212483.16</v>
      </c>
      <c r="D122" s="59">
        <f t="shared" si="0"/>
        <v>1.6159755596336058E-2</v>
      </c>
      <c r="E122" s="58"/>
    </row>
    <row r="123" spans="1:5" x14ac:dyDescent="0.2">
      <c r="A123" s="56">
        <v>5135</v>
      </c>
      <c r="B123" s="53" t="s">
        <v>385</v>
      </c>
      <c r="C123" s="57">
        <v>775026.49</v>
      </c>
      <c r="D123" s="59">
        <f t="shared" si="0"/>
        <v>5.8942264690934533E-2</v>
      </c>
      <c r="E123" s="58"/>
    </row>
    <row r="124" spans="1:5" x14ac:dyDescent="0.2">
      <c r="A124" s="56">
        <v>5136</v>
      </c>
      <c r="B124" s="53" t="s">
        <v>386</v>
      </c>
      <c r="C124" s="57">
        <v>121851.83</v>
      </c>
      <c r="D124" s="59">
        <f t="shared" si="0"/>
        <v>9.2670675255690383E-3</v>
      </c>
      <c r="E124" s="58"/>
    </row>
    <row r="125" spans="1:5" x14ac:dyDescent="0.2">
      <c r="A125" s="56">
        <v>5137</v>
      </c>
      <c r="B125" s="53" t="s">
        <v>387</v>
      </c>
      <c r="C125" s="57">
        <v>1518.57</v>
      </c>
      <c r="D125" s="59">
        <f t="shared" si="0"/>
        <v>1.1549018781501578E-4</v>
      </c>
      <c r="E125" s="58"/>
    </row>
    <row r="126" spans="1:5" x14ac:dyDescent="0.2">
      <c r="A126" s="56">
        <v>5138</v>
      </c>
      <c r="B126" s="53" t="s">
        <v>388</v>
      </c>
      <c r="C126" s="57">
        <v>3389</v>
      </c>
      <c r="D126" s="59">
        <f t="shared" si="0"/>
        <v>2.5774000968351046E-4</v>
      </c>
      <c r="E126" s="58"/>
    </row>
    <row r="127" spans="1:5" x14ac:dyDescent="0.2">
      <c r="A127" s="56">
        <v>5139</v>
      </c>
      <c r="B127" s="53" t="s">
        <v>389</v>
      </c>
      <c r="C127" s="57">
        <v>676545.22</v>
      </c>
      <c r="D127" s="59">
        <f t="shared" si="0"/>
        <v>5.1452573488973953E-2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869.19</v>
      </c>
      <c r="D128" s="59">
        <f t="shared" si="0"/>
        <v>6.6103581887521539E-5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869.19</v>
      </c>
      <c r="D138" s="59">
        <f t="shared" si="0"/>
        <v>6.6103581887521539E-5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869.19</v>
      </c>
      <c r="D141" s="59">
        <f t="shared" si="0"/>
        <v>6.6103581887521539E-5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521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522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  <row r="223" spans="1:5" x14ac:dyDescent="0.2">
      <c r="B223" s="22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580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581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583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584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624</v>
      </c>
      <c r="B1" s="144"/>
      <c r="C1" s="144"/>
      <c r="D1" s="29" t="s">
        <v>612</v>
      </c>
      <c r="E1" s="30">
        <v>2021</v>
      </c>
    </row>
    <row r="2" spans="1:5" ht="18.95" customHeight="1" x14ac:dyDescent="0.2">
      <c r="A2" s="144" t="s">
        <v>620</v>
      </c>
      <c r="B2" s="144"/>
      <c r="C2" s="144"/>
      <c r="D2" s="16" t="s">
        <v>617</v>
      </c>
      <c r="E2" s="30" t="str">
        <f>ESF!H2</f>
        <v>TRIMESTRAL</v>
      </c>
    </row>
    <row r="3" spans="1:5" ht="18.95" customHeight="1" x14ac:dyDescent="0.2">
      <c r="A3" s="144" t="s">
        <v>625</v>
      </c>
      <c r="B3" s="144"/>
      <c r="C3" s="144"/>
      <c r="D3" s="16" t="s">
        <v>618</v>
      </c>
      <c r="E3" s="30">
        <v>1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76902762.400000006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2879898.16</v>
      </c>
    </row>
    <row r="15" spans="1:5" x14ac:dyDescent="0.2">
      <c r="A15" s="35">
        <v>3220</v>
      </c>
      <c r="B15" s="31" t="s">
        <v>474</v>
      </c>
      <c r="C15" s="36">
        <v>78755338.75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  <row r="29" spans="1:3" x14ac:dyDescent="0.2">
      <c r="B29" s="22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100" workbookViewId="0">
      <selection activeCell="B119" sqref="B119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624</v>
      </c>
      <c r="B1" s="144"/>
      <c r="C1" s="144"/>
      <c r="D1" s="29" t="s">
        <v>612</v>
      </c>
      <c r="E1" s="30">
        <v>2021</v>
      </c>
    </row>
    <row r="2" spans="1:5" s="37" customFormat="1" ht="18.95" customHeight="1" x14ac:dyDescent="0.25">
      <c r="A2" s="144" t="s">
        <v>621</v>
      </c>
      <c r="B2" s="144"/>
      <c r="C2" s="144"/>
      <c r="D2" s="16" t="s">
        <v>617</v>
      </c>
      <c r="E2" s="30" t="str">
        <f>ESF!H2</f>
        <v>TRIMESTRAL</v>
      </c>
    </row>
    <row r="3" spans="1:5" s="37" customFormat="1" ht="18.95" customHeight="1" x14ac:dyDescent="0.25">
      <c r="A3" s="144" t="s">
        <v>625</v>
      </c>
      <c r="B3" s="144"/>
      <c r="C3" s="144"/>
      <c r="D3" s="16" t="s">
        <v>618</v>
      </c>
      <c r="E3" s="30">
        <v>1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166">
        <v>2021</v>
      </c>
      <c r="D7" s="166">
        <v>2020</v>
      </c>
      <c r="E7" s="34"/>
    </row>
    <row r="8" spans="1:5" x14ac:dyDescent="0.2">
      <c r="A8" s="35">
        <v>1111</v>
      </c>
      <c r="B8" s="31" t="s">
        <v>487</v>
      </c>
      <c r="C8" s="36">
        <v>23000</v>
      </c>
      <c r="D8" s="36">
        <v>10000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35485924.270000003</v>
      </c>
      <c r="D10" s="36">
        <v>37039554.340000004</v>
      </c>
    </row>
    <row r="11" spans="1:5" x14ac:dyDescent="0.2">
      <c r="A11" s="35">
        <v>1114</v>
      </c>
      <c r="B11" s="31" t="s">
        <v>198</v>
      </c>
      <c r="C11" s="36">
        <v>6532321.3799999999</v>
      </c>
      <c r="D11" s="36">
        <v>7988979.3899999997</v>
      </c>
    </row>
    <row r="12" spans="1:5" x14ac:dyDescent="0.2">
      <c r="A12" s="35">
        <v>1115</v>
      </c>
      <c r="B12" s="31" t="s">
        <v>199</v>
      </c>
      <c r="C12" s="36">
        <v>1441624.5</v>
      </c>
      <c r="D12" s="36">
        <v>1430819.1</v>
      </c>
    </row>
    <row r="13" spans="1:5" x14ac:dyDescent="0.2">
      <c r="A13" s="35">
        <v>1116</v>
      </c>
      <c r="B13" s="31" t="s">
        <v>490</v>
      </c>
      <c r="C13" s="36">
        <v>206080.6</v>
      </c>
      <c r="D13" s="36">
        <v>206080.6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43688950.750000007</v>
      </c>
      <c r="D15" s="36">
        <f>SUM(D8:D14)</f>
        <v>46675433.430000007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166" t="s">
        <v>630</v>
      </c>
      <c r="D19" s="166" t="s">
        <v>182</v>
      </c>
      <c r="E19" s="34"/>
    </row>
    <row r="20" spans="1:5" x14ac:dyDescent="0.2">
      <c r="A20" s="45">
        <v>1230</v>
      </c>
      <c r="B20" s="46" t="s">
        <v>231</v>
      </c>
      <c r="C20" s="165">
        <f>SUM(C21:C27)</f>
        <v>132540052.58000001</v>
      </c>
    </row>
    <row r="21" spans="1:5" x14ac:dyDescent="0.2">
      <c r="A21" s="35">
        <v>1231</v>
      </c>
      <c r="B21" s="31" t="s">
        <v>232</v>
      </c>
      <c r="C21" s="36">
        <v>2518030.17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3342729.2</v>
      </c>
    </row>
    <row r="24" spans="1:5" x14ac:dyDescent="0.2">
      <c r="A24" s="35">
        <v>1234</v>
      </c>
      <c r="B24" s="31" t="s">
        <v>235</v>
      </c>
      <c r="C24" s="36">
        <v>93577173.790000007</v>
      </c>
    </row>
    <row r="25" spans="1:5" x14ac:dyDescent="0.2">
      <c r="A25" s="35">
        <v>1235</v>
      </c>
      <c r="B25" s="31" t="s">
        <v>236</v>
      </c>
      <c r="C25" s="36">
        <v>33102119.420000002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45">
        <v>1240</v>
      </c>
      <c r="B28" s="46" t="s">
        <v>239</v>
      </c>
      <c r="C28" s="165">
        <f>SUM(C29:C36)</f>
        <v>17416164.689999998</v>
      </c>
    </row>
    <row r="29" spans="1:5" x14ac:dyDescent="0.2">
      <c r="A29" s="35">
        <v>1241</v>
      </c>
      <c r="B29" s="31" t="s">
        <v>240</v>
      </c>
      <c r="C29" s="36">
        <v>2703970.78</v>
      </c>
    </row>
    <row r="30" spans="1:5" x14ac:dyDescent="0.2">
      <c r="A30" s="35">
        <v>1242</v>
      </c>
      <c r="B30" s="31" t="s">
        <v>241</v>
      </c>
      <c r="C30" s="36">
        <v>244528.98</v>
      </c>
    </row>
    <row r="31" spans="1:5" x14ac:dyDescent="0.2">
      <c r="A31" s="35">
        <v>1243</v>
      </c>
      <c r="B31" s="31" t="s">
        <v>242</v>
      </c>
      <c r="C31" s="36">
        <v>261697.59</v>
      </c>
    </row>
    <row r="32" spans="1:5" x14ac:dyDescent="0.2">
      <c r="A32" s="35">
        <v>1244</v>
      </c>
      <c r="B32" s="31" t="s">
        <v>243</v>
      </c>
      <c r="C32" s="36">
        <v>8771946.1099999994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5434021.2300000004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8308371.4500000002</v>
      </c>
    </row>
    <row r="38" spans="1:5" x14ac:dyDescent="0.2">
      <c r="A38" s="35">
        <v>1251</v>
      </c>
      <c r="B38" s="31" t="s">
        <v>250</v>
      </c>
      <c r="C38" s="36">
        <v>48018.41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8037688</v>
      </c>
    </row>
    <row r="41" spans="1:5" x14ac:dyDescent="0.2">
      <c r="A41" s="35">
        <v>1254</v>
      </c>
      <c r="B41" s="31" t="s">
        <v>253</v>
      </c>
      <c r="C41" s="36">
        <v>222665.04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166">
        <v>2021</v>
      </c>
      <c r="D45" s="166">
        <v>2020</v>
      </c>
      <c r="E45" s="34"/>
    </row>
    <row r="46" spans="1:5" x14ac:dyDescent="0.2">
      <c r="A46" s="45">
        <v>3210</v>
      </c>
      <c r="B46" s="46" t="s">
        <v>631</v>
      </c>
      <c r="C46" s="36">
        <f>VHP!C14</f>
        <v>2879898.16</v>
      </c>
      <c r="D46" s="36">
        <v>8692293.7699999996</v>
      </c>
    </row>
    <row r="47" spans="1:5" x14ac:dyDescent="0.2">
      <c r="A47" s="35"/>
      <c r="B47" s="167" t="s">
        <v>632</v>
      </c>
      <c r="C47" s="165">
        <f>C48+C60+C92+C95</f>
        <v>0</v>
      </c>
      <c r="D47" s="165">
        <f>D48+D60+D92+D95</f>
        <v>0</v>
      </c>
    </row>
    <row r="48" spans="1:5" x14ac:dyDescent="0.2">
      <c r="A48" s="45">
        <v>5400</v>
      </c>
      <c r="B48" s="46" t="s">
        <v>427</v>
      </c>
      <c r="C48" s="165">
        <f>SUM(C50:C59)</f>
        <v>0</v>
      </c>
      <c r="D48" s="165">
        <f>SUM(D50:D59)</f>
        <v>0</v>
      </c>
    </row>
    <row r="49" spans="1:4" x14ac:dyDescent="0.2">
      <c r="A49" s="35">
        <v>5410</v>
      </c>
      <c r="B49" s="31" t="s">
        <v>633</v>
      </c>
      <c r="C49" s="36">
        <v>0</v>
      </c>
      <c r="D49" s="36">
        <v>0</v>
      </c>
    </row>
    <row r="50" spans="1:4" x14ac:dyDescent="0.2">
      <c r="A50" s="35">
        <v>5411</v>
      </c>
      <c r="B50" s="31" t="s">
        <v>429</v>
      </c>
      <c r="C50" s="36">
        <v>0</v>
      </c>
      <c r="D50" s="36">
        <v>0</v>
      </c>
    </row>
    <row r="51" spans="1:4" x14ac:dyDescent="0.2">
      <c r="A51" s="35">
        <v>5420</v>
      </c>
      <c r="B51" s="31" t="s">
        <v>634</v>
      </c>
      <c r="C51" s="36">
        <v>0</v>
      </c>
      <c r="D51" s="36">
        <v>0</v>
      </c>
    </row>
    <row r="52" spans="1:4" x14ac:dyDescent="0.2">
      <c r="A52" s="35">
        <v>5421</v>
      </c>
      <c r="B52" s="31" t="s">
        <v>432</v>
      </c>
      <c r="C52" s="36">
        <v>0</v>
      </c>
      <c r="D52" s="36">
        <v>0</v>
      </c>
    </row>
    <row r="53" spans="1:4" x14ac:dyDescent="0.2">
      <c r="A53" s="35">
        <v>5430</v>
      </c>
      <c r="B53" s="31" t="s">
        <v>635</v>
      </c>
      <c r="C53" s="36">
        <v>0</v>
      </c>
      <c r="D53" s="36">
        <v>0</v>
      </c>
    </row>
    <row r="54" spans="1:4" x14ac:dyDescent="0.2">
      <c r="A54" s="35">
        <v>5431</v>
      </c>
      <c r="B54" s="31" t="s">
        <v>435</v>
      </c>
      <c r="C54" s="36">
        <v>0</v>
      </c>
      <c r="D54" s="36">
        <v>0</v>
      </c>
    </row>
    <row r="55" spans="1:4" x14ac:dyDescent="0.2">
      <c r="A55" s="35">
        <v>5440</v>
      </c>
      <c r="B55" s="31" t="s">
        <v>636</v>
      </c>
      <c r="C55" s="36">
        <v>0</v>
      </c>
      <c r="D55" s="36">
        <v>0</v>
      </c>
    </row>
    <row r="56" spans="1:4" x14ac:dyDescent="0.2">
      <c r="A56" s="35">
        <v>5441</v>
      </c>
      <c r="B56" s="31" t="s">
        <v>636</v>
      </c>
      <c r="C56" s="36">
        <f>SUM(C57:C58)</f>
        <v>0</v>
      </c>
      <c r="D56" s="36">
        <f>SUM(D57:D58)</f>
        <v>0</v>
      </c>
    </row>
    <row r="57" spans="1:4" x14ac:dyDescent="0.2">
      <c r="A57" s="35">
        <v>5450</v>
      </c>
      <c r="B57" s="31" t="s">
        <v>637</v>
      </c>
      <c r="C57" s="36">
        <v>0</v>
      </c>
      <c r="D57" s="36">
        <v>0</v>
      </c>
    </row>
    <row r="58" spans="1:4" x14ac:dyDescent="0.2">
      <c r="A58" s="35">
        <v>5451</v>
      </c>
      <c r="B58" s="31" t="s">
        <v>439</v>
      </c>
      <c r="C58" s="36">
        <v>0</v>
      </c>
      <c r="D58" s="36">
        <v>0</v>
      </c>
    </row>
    <row r="59" spans="1:4" x14ac:dyDescent="0.2">
      <c r="A59" s="35">
        <v>5452</v>
      </c>
      <c r="B59" s="31" t="s">
        <v>440</v>
      </c>
      <c r="C59" s="36">
        <f>SUM(C60:C64)</f>
        <v>0</v>
      </c>
      <c r="D59" s="36">
        <f>SUM(D60:D64)</f>
        <v>0</v>
      </c>
    </row>
    <row r="60" spans="1:4" x14ac:dyDescent="0.2">
      <c r="A60" s="45">
        <v>5500</v>
      </c>
      <c r="B60" s="46" t="s">
        <v>441</v>
      </c>
      <c r="C60" s="165">
        <f>SUM(C61:C91)</f>
        <v>0</v>
      </c>
      <c r="D60" s="165">
        <f>SUM(D61:D91)</f>
        <v>0</v>
      </c>
    </row>
    <row r="61" spans="1:4" x14ac:dyDescent="0.2">
      <c r="A61" s="35">
        <v>5510</v>
      </c>
      <c r="B61" s="31" t="s">
        <v>442</v>
      </c>
      <c r="C61" s="36">
        <v>0</v>
      </c>
      <c r="D61" s="36">
        <v>0</v>
      </c>
    </row>
    <row r="62" spans="1:4" x14ac:dyDescent="0.2">
      <c r="A62" s="35">
        <v>5511</v>
      </c>
      <c r="B62" s="31" t="s">
        <v>443</v>
      </c>
      <c r="C62" s="36">
        <v>0</v>
      </c>
      <c r="D62" s="36">
        <v>0</v>
      </c>
    </row>
    <row r="63" spans="1:4" x14ac:dyDescent="0.2">
      <c r="A63" s="35">
        <v>5512</v>
      </c>
      <c r="B63" s="31" t="s">
        <v>444</v>
      </c>
      <c r="C63" s="36">
        <v>0</v>
      </c>
      <c r="D63" s="36">
        <v>0</v>
      </c>
    </row>
    <row r="64" spans="1:4" x14ac:dyDescent="0.2">
      <c r="A64" s="35">
        <v>5513</v>
      </c>
      <c r="B64" s="31" t="s">
        <v>445</v>
      </c>
      <c r="C64" s="36">
        <v>0</v>
      </c>
      <c r="D64" s="36">
        <v>0</v>
      </c>
    </row>
    <row r="65" spans="1:4" x14ac:dyDescent="0.2">
      <c r="A65" s="35">
        <v>5514</v>
      </c>
      <c r="B65" s="31" t="s">
        <v>446</v>
      </c>
      <c r="C65" s="36">
        <f>SUM(C66)</f>
        <v>0</v>
      </c>
      <c r="D65" s="36">
        <f>SUM(D66)</f>
        <v>0</v>
      </c>
    </row>
    <row r="66" spans="1:4" x14ac:dyDescent="0.2">
      <c r="A66" s="35">
        <v>5515</v>
      </c>
      <c r="B66" s="31" t="s">
        <v>447</v>
      </c>
      <c r="C66" s="36">
        <v>0</v>
      </c>
      <c r="D66" s="36">
        <v>0</v>
      </c>
    </row>
    <row r="67" spans="1:4" x14ac:dyDescent="0.2">
      <c r="A67" s="35">
        <v>5516</v>
      </c>
      <c r="B67" s="31" t="s">
        <v>448</v>
      </c>
      <c r="C67" s="36">
        <f>SUM(C68)</f>
        <v>0</v>
      </c>
      <c r="D67" s="36">
        <f>SUM(D68)</f>
        <v>0</v>
      </c>
    </row>
    <row r="68" spans="1:4" x14ac:dyDescent="0.2">
      <c r="A68" s="35">
        <v>5517</v>
      </c>
      <c r="B68" s="31" t="s">
        <v>449</v>
      </c>
      <c r="C68" s="36">
        <v>0</v>
      </c>
      <c r="D68" s="36">
        <v>0</v>
      </c>
    </row>
    <row r="69" spans="1:4" x14ac:dyDescent="0.2">
      <c r="A69" s="35">
        <v>5518</v>
      </c>
      <c r="B69" s="31" t="s">
        <v>82</v>
      </c>
      <c r="C69" s="36">
        <f>SUM(C70:C77)</f>
        <v>0</v>
      </c>
      <c r="D69" s="36">
        <f>SUM(D70:D77)</f>
        <v>0</v>
      </c>
    </row>
    <row r="70" spans="1:4" x14ac:dyDescent="0.2">
      <c r="A70" s="35">
        <v>5520</v>
      </c>
      <c r="B70" s="31" t="s">
        <v>81</v>
      </c>
      <c r="C70" s="36">
        <v>0</v>
      </c>
      <c r="D70" s="36">
        <v>0</v>
      </c>
    </row>
    <row r="71" spans="1:4" x14ac:dyDescent="0.2">
      <c r="A71" s="35">
        <v>5521</v>
      </c>
      <c r="B71" s="31" t="s">
        <v>450</v>
      </c>
      <c r="C71" s="36">
        <v>0</v>
      </c>
      <c r="D71" s="36">
        <v>0</v>
      </c>
    </row>
    <row r="72" spans="1:4" x14ac:dyDescent="0.2">
      <c r="A72" s="35">
        <v>5522</v>
      </c>
      <c r="B72" s="31" t="s">
        <v>451</v>
      </c>
      <c r="C72" s="36">
        <v>0</v>
      </c>
      <c r="D72" s="36">
        <v>0</v>
      </c>
    </row>
    <row r="73" spans="1:4" x14ac:dyDescent="0.2">
      <c r="A73" s="35">
        <v>5530</v>
      </c>
      <c r="B73" s="31" t="s">
        <v>452</v>
      </c>
      <c r="C73" s="36">
        <v>0</v>
      </c>
      <c r="D73" s="36">
        <v>0</v>
      </c>
    </row>
    <row r="74" spans="1:4" x14ac:dyDescent="0.2">
      <c r="A74" s="35">
        <v>5531</v>
      </c>
      <c r="B74" s="31" t="s">
        <v>453</v>
      </c>
      <c r="C74" s="36">
        <v>0</v>
      </c>
      <c r="D74" s="36">
        <v>0</v>
      </c>
    </row>
    <row r="75" spans="1:4" x14ac:dyDescent="0.2">
      <c r="A75" s="35">
        <v>5532</v>
      </c>
      <c r="B75" s="31" t="s">
        <v>454</v>
      </c>
      <c r="C75" s="36">
        <v>0</v>
      </c>
      <c r="D75" s="36">
        <v>0</v>
      </c>
    </row>
    <row r="76" spans="1:4" x14ac:dyDescent="0.2">
      <c r="A76" s="35">
        <v>5533</v>
      </c>
      <c r="B76" s="31" t="s">
        <v>455</v>
      </c>
      <c r="C76" s="36">
        <v>0</v>
      </c>
      <c r="D76" s="36">
        <v>0</v>
      </c>
    </row>
    <row r="77" spans="1:4" x14ac:dyDescent="0.2">
      <c r="A77" s="35">
        <v>5534</v>
      </c>
      <c r="B77" s="31" t="s">
        <v>456</v>
      </c>
      <c r="C77" s="36">
        <v>0</v>
      </c>
      <c r="D77" s="36">
        <v>0</v>
      </c>
    </row>
    <row r="78" spans="1:4" x14ac:dyDescent="0.2">
      <c r="A78" s="35">
        <v>5535</v>
      </c>
      <c r="B78" s="31" t="s">
        <v>457</v>
      </c>
      <c r="C78" s="36">
        <f>C79</f>
        <v>0</v>
      </c>
      <c r="D78" s="36">
        <f>SUM(D79:D80)</f>
        <v>0</v>
      </c>
    </row>
    <row r="79" spans="1:4" x14ac:dyDescent="0.2">
      <c r="A79" s="35">
        <v>5540</v>
      </c>
      <c r="B79" s="31" t="s">
        <v>458</v>
      </c>
      <c r="C79" s="36">
        <f>C80</f>
        <v>0</v>
      </c>
      <c r="D79" s="36">
        <v>0</v>
      </c>
    </row>
    <row r="80" spans="1:4" x14ac:dyDescent="0.2">
      <c r="A80" s="35">
        <v>5541</v>
      </c>
      <c r="B80" s="31" t="s">
        <v>458</v>
      </c>
      <c r="C80" s="36">
        <v>0</v>
      </c>
      <c r="D80" s="36">
        <v>0</v>
      </c>
    </row>
    <row r="81" spans="1:4" x14ac:dyDescent="0.2">
      <c r="A81" s="35">
        <v>5550</v>
      </c>
      <c r="B81" s="31" t="s">
        <v>459</v>
      </c>
      <c r="C81" s="36">
        <v>0</v>
      </c>
      <c r="D81" s="36">
        <v>0</v>
      </c>
    </row>
    <row r="82" spans="1:4" x14ac:dyDescent="0.2">
      <c r="A82" s="35">
        <v>5551</v>
      </c>
      <c r="B82" s="31" t="s">
        <v>459</v>
      </c>
      <c r="C82" s="36">
        <v>0</v>
      </c>
      <c r="D82" s="36">
        <v>0</v>
      </c>
    </row>
    <row r="83" spans="1:4" x14ac:dyDescent="0.2">
      <c r="A83" s="35">
        <v>5590</v>
      </c>
      <c r="B83" s="31" t="s">
        <v>460</v>
      </c>
      <c r="C83" s="36">
        <v>0</v>
      </c>
      <c r="D83" s="36">
        <v>0</v>
      </c>
    </row>
    <row r="84" spans="1:4" x14ac:dyDescent="0.2">
      <c r="A84" s="35">
        <v>5591</v>
      </c>
      <c r="B84" s="31" t="s">
        <v>461</v>
      </c>
      <c r="C84" s="36">
        <v>0</v>
      </c>
      <c r="D84" s="36">
        <v>0</v>
      </c>
    </row>
    <row r="85" spans="1:4" x14ac:dyDescent="0.2">
      <c r="A85" s="35">
        <v>5592</v>
      </c>
      <c r="B85" s="31" t="s">
        <v>462</v>
      </c>
      <c r="C85" s="36">
        <v>0</v>
      </c>
      <c r="D85" s="36">
        <v>0</v>
      </c>
    </row>
    <row r="86" spans="1:4" x14ac:dyDescent="0.2">
      <c r="A86" s="35">
        <v>5593</v>
      </c>
      <c r="B86" s="31" t="s">
        <v>463</v>
      </c>
      <c r="C86" s="36">
        <v>0</v>
      </c>
      <c r="D86" s="36">
        <v>0</v>
      </c>
    </row>
    <row r="87" spans="1:4" x14ac:dyDescent="0.2">
      <c r="A87" s="35">
        <v>5594</v>
      </c>
      <c r="B87" s="31" t="s">
        <v>464</v>
      </c>
      <c r="C87" s="36">
        <v>0</v>
      </c>
      <c r="D87" s="36">
        <v>0</v>
      </c>
    </row>
    <row r="88" spans="1:4" x14ac:dyDescent="0.2">
      <c r="A88" s="35">
        <v>5595</v>
      </c>
      <c r="B88" s="31" t="s">
        <v>465</v>
      </c>
      <c r="C88" s="36">
        <v>0</v>
      </c>
      <c r="D88" s="36">
        <v>0</v>
      </c>
    </row>
    <row r="89" spans="1:4" x14ac:dyDescent="0.2">
      <c r="A89" s="35">
        <v>5596</v>
      </c>
      <c r="B89" s="31" t="s">
        <v>358</v>
      </c>
      <c r="C89" s="36">
        <v>0</v>
      </c>
      <c r="D89" s="36">
        <v>0</v>
      </c>
    </row>
    <row r="90" spans="1:4" x14ac:dyDescent="0.2">
      <c r="A90" s="35">
        <v>5597</v>
      </c>
      <c r="B90" s="31" t="s">
        <v>466</v>
      </c>
      <c r="C90" s="36">
        <v>0</v>
      </c>
      <c r="D90" s="36">
        <v>0</v>
      </c>
    </row>
    <row r="91" spans="1:4" x14ac:dyDescent="0.2">
      <c r="A91" s="35">
        <v>5599</v>
      </c>
      <c r="B91" s="31" t="s">
        <v>467</v>
      </c>
      <c r="C91" s="36">
        <v>0</v>
      </c>
      <c r="D91" s="36">
        <v>0</v>
      </c>
    </row>
    <row r="92" spans="1:4" x14ac:dyDescent="0.2">
      <c r="A92" s="45">
        <v>5600</v>
      </c>
      <c r="B92" s="46" t="s">
        <v>80</v>
      </c>
      <c r="C92" s="165">
        <f>SUM(C93:C94)</f>
        <v>0</v>
      </c>
      <c r="D92" s="165">
        <f>SUM(D93:D94)</f>
        <v>0</v>
      </c>
    </row>
    <row r="93" spans="1:4" x14ac:dyDescent="0.2">
      <c r="A93" s="35">
        <v>5610</v>
      </c>
      <c r="B93" s="31" t="s">
        <v>468</v>
      </c>
      <c r="C93" s="36">
        <f>ACT!C220</f>
        <v>0</v>
      </c>
      <c r="D93" s="36">
        <v>0</v>
      </c>
    </row>
    <row r="94" spans="1:4" x14ac:dyDescent="0.2">
      <c r="A94" s="35">
        <v>5611</v>
      </c>
      <c r="B94" s="31" t="s">
        <v>469</v>
      </c>
      <c r="C94" s="36">
        <f>ACT!C221</f>
        <v>0</v>
      </c>
      <c r="D94" s="36">
        <v>0</v>
      </c>
    </row>
    <row r="95" spans="1:4" x14ac:dyDescent="0.2">
      <c r="A95" s="45">
        <v>2110</v>
      </c>
      <c r="B95" s="168" t="s">
        <v>638</v>
      </c>
      <c r="C95" s="165">
        <f>SUM(C96:C100)</f>
        <v>0</v>
      </c>
      <c r="D95" s="165">
        <f>SUM(D96:D100)</f>
        <v>0</v>
      </c>
    </row>
    <row r="96" spans="1:4" x14ac:dyDescent="0.2">
      <c r="A96" s="35">
        <v>2111</v>
      </c>
      <c r="B96" s="31" t="s">
        <v>639</v>
      </c>
      <c r="C96" s="36">
        <v>0</v>
      </c>
      <c r="D96" s="36">
        <v>0</v>
      </c>
    </row>
    <row r="97" spans="1:4" x14ac:dyDescent="0.2">
      <c r="A97" s="35">
        <v>2112</v>
      </c>
      <c r="B97" s="31" t="s">
        <v>640</v>
      </c>
      <c r="C97" s="36">
        <v>0</v>
      </c>
      <c r="D97" s="36">
        <v>0</v>
      </c>
    </row>
    <row r="98" spans="1:4" x14ac:dyDescent="0.2">
      <c r="A98" s="35">
        <v>2112</v>
      </c>
      <c r="B98" s="31" t="s">
        <v>641</v>
      </c>
      <c r="C98" s="36">
        <v>0</v>
      </c>
      <c r="D98" s="36">
        <v>0</v>
      </c>
    </row>
    <row r="99" spans="1:4" x14ac:dyDescent="0.2">
      <c r="A99" s="35">
        <v>2115</v>
      </c>
      <c r="B99" s="31" t="s">
        <v>642</v>
      </c>
      <c r="C99" s="36">
        <v>0</v>
      </c>
      <c r="D99" s="36">
        <v>0</v>
      </c>
    </row>
    <row r="100" spans="1:4" x14ac:dyDescent="0.2">
      <c r="A100" s="35">
        <v>2114</v>
      </c>
      <c r="B100" s="31" t="s">
        <v>643</v>
      </c>
      <c r="C100" s="36">
        <v>0</v>
      </c>
      <c r="D100" s="36">
        <v>0</v>
      </c>
    </row>
    <row r="101" spans="1:4" x14ac:dyDescent="0.2">
      <c r="A101" s="35"/>
      <c r="B101" s="167" t="s">
        <v>644</v>
      </c>
      <c r="C101" s="165">
        <f>C102</f>
        <v>0</v>
      </c>
      <c r="D101" s="165">
        <f>D102</f>
        <v>0</v>
      </c>
    </row>
    <row r="102" spans="1:4" x14ac:dyDescent="0.2">
      <c r="A102" s="45">
        <v>1120</v>
      </c>
      <c r="B102" s="169" t="s">
        <v>645</v>
      </c>
      <c r="C102" s="165">
        <f>SUM(C103:C111)</f>
        <v>0</v>
      </c>
      <c r="D102" s="165">
        <f>SUM(D103:D111)</f>
        <v>0</v>
      </c>
    </row>
    <row r="103" spans="1:4" x14ac:dyDescent="0.2">
      <c r="A103" s="35">
        <v>1124</v>
      </c>
      <c r="B103" s="170" t="s">
        <v>646</v>
      </c>
      <c r="C103" s="36">
        <v>0</v>
      </c>
      <c r="D103" s="36">
        <v>0</v>
      </c>
    </row>
    <row r="104" spans="1:4" x14ac:dyDescent="0.2">
      <c r="A104" s="35">
        <v>1124</v>
      </c>
      <c r="B104" s="170" t="s">
        <v>647</v>
      </c>
      <c r="C104" s="36">
        <v>0</v>
      </c>
      <c r="D104" s="36">
        <v>0</v>
      </c>
    </row>
    <row r="105" spans="1:4" x14ac:dyDescent="0.2">
      <c r="A105" s="35">
        <v>1124</v>
      </c>
      <c r="B105" s="170" t="s">
        <v>648</v>
      </c>
      <c r="C105" s="36">
        <v>0</v>
      </c>
      <c r="D105" s="36">
        <v>0</v>
      </c>
    </row>
    <row r="106" spans="1:4" x14ac:dyDescent="0.2">
      <c r="A106" s="35">
        <v>1124</v>
      </c>
      <c r="B106" s="170" t="s">
        <v>649</v>
      </c>
      <c r="C106" s="36">
        <v>0</v>
      </c>
      <c r="D106" s="36">
        <v>0</v>
      </c>
    </row>
    <row r="107" spans="1:4" x14ac:dyDescent="0.2">
      <c r="A107" s="35">
        <v>1124</v>
      </c>
      <c r="B107" s="170" t="s">
        <v>650</v>
      </c>
      <c r="C107" s="36">
        <v>0</v>
      </c>
      <c r="D107" s="36">
        <v>0</v>
      </c>
    </row>
    <row r="108" spans="1:4" x14ac:dyDescent="0.2">
      <c r="A108" s="35">
        <v>1124</v>
      </c>
      <c r="B108" s="170" t="s">
        <v>651</v>
      </c>
      <c r="C108" s="36">
        <v>0</v>
      </c>
      <c r="D108" s="36">
        <v>0</v>
      </c>
    </row>
    <row r="109" spans="1:4" x14ac:dyDescent="0.2">
      <c r="A109" s="35">
        <v>1122</v>
      </c>
      <c r="B109" s="170" t="s">
        <v>652</v>
      </c>
      <c r="C109" s="36">
        <v>0</v>
      </c>
      <c r="D109" s="36">
        <v>0</v>
      </c>
    </row>
    <row r="110" spans="1:4" x14ac:dyDescent="0.2">
      <c r="A110" s="35">
        <v>1122</v>
      </c>
      <c r="B110" s="170" t="s">
        <v>653</v>
      </c>
      <c r="C110" s="36">
        <v>0</v>
      </c>
      <c r="D110" s="36">
        <v>0</v>
      </c>
    </row>
    <row r="111" spans="1:4" x14ac:dyDescent="0.2">
      <c r="A111" s="35">
        <v>1122</v>
      </c>
      <c r="B111" s="170" t="s">
        <v>654</v>
      </c>
      <c r="C111" s="36">
        <v>0</v>
      </c>
      <c r="D111" s="36">
        <v>0</v>
      </c>
    </row>
    <row r="112" spans="1:4" x14ac:dyDescent="0.2">
      <c r="A112" s="35"/>
      <c r="B112" s="171" t="s">
        <v>655</v>
      </c>
      <c r="C112" s="165">
        <f>C46+C47-C101</f>
        <v>2879898.16</v>
      </c>
      <c r="D112" s="165">
        <f>D46+D47-D101</f>
        <v>8692293.7699999996</v>
      </c>
    </row>
    <row r="114" spans="2:2" x14ac:dyDescent="0.2">
      <c r="B114" s="22" t="s">
        <v>656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600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601</v>
      </c>
    </row>
    <row r="14" spans="1:2" ht="15" customHeight="1" x14ac:dyDescent="0.2">
      <c r="B14" s="112" t="s">
        <v>602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2019-02-13T21:19:08Z</cp:lastPrinted>
  <dcterms:created xsi:type="dcterms:W3CDTF">2012-12-11T20:36:24Z</dcterms:created>
  <dcterms:modified xsi:type="dcterms:W3CDTF">2021-04-27T21:48:30Z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